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2023_NOVA RESOLUÇÃO\PE 0257.2023 - Aquisição de Mobiliário para o Sesc Conecte\01 - Fase Interna\09 - Edital &amp; Anexos\"/>
    </mc:Choice>
  </mc:AlternateContent>
  <xr:revisionPtr revIDLastSave="0" documentId="13_ncr:1_{E67204B9-A64E-4560-ABC4-6F8ECAB5D1A9}" xr6:coauthVersionLast="47" xr6:coauthVersionMax="47" xr10:uidLastSave="{00000000-0000-0000-0000-000000000000}"/>
  <bookViews>
    <workbookView xWindow="-120" yWindow="-120" windowWidth="29040" windowHeight="15840" tabRatio="331" xr2:uid="{00000000-000D-0000-FFFF-FFFF00000000}"/>
  </bookViews>
  <sheets>
    <sheet name="QUANTITATIVOS" sheetId="19" r:id="rId1"/>
    <sheet name="QUANTIT (3)" sheetId="18" state="hidden" r:id="rId2"/>
    <sheet name="QUANTIT (2)" sheetId="17" state="hidden" r:id="rId3"/>
  </sheets>
  <definedNames>
    <definedName name="_xlnm._FilterDatabase" localSheetId="0" hidden="1">QUANTITATIVOS!$B$7:$I$12</definedName>
    <definedName name="_Toc135388184" localSheetId="0">QUANTITATIVOS!#REF!</definedName>
    <definedName name="_xlnm.Print_Area" localSheetId="2">'QUANTIT (2)'!$C$6:$F$28</definedName>
    <definedName name="_xlnm.Print_Area" localSheetId="1">'QUANTIT (3)'!$B$1:$V$30</definedName>
    <definedName name="_xlnm.Print_Area" localSheetId="0">QUANTITATIVOS!$A$2:$I$12</definedName>
  </definedNames>
  <calcPr calcId="191029" iterate="1" iterateCount="10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9" l="1"/>
  <c r="H11" i="19"/>
  <c r="H8" i="19"/>
  <c r="V29" i="18" l="1"/>
  <c r="U29" i="18"/>
  <c r="V27" i="18"/>
  <c r="U27" i="18"/>
  <c r="U26" i="18"/>
  <c r="V26" i="18" s="1"/>
  <c r="U25" i="18"/>
  <c r="V25" i="18" s="1"/>
  <c r="L23" i="18"/>
  <c r="U23" i="18" s="1"/>
  <c r="V23" i="18" s="1"/>
  <c r="P21" i="18"/>
  <c r="U21" i="18" s="1"/>
  <c r="V21" i="18" s="1"/>
  <c r="U19" i="18"/>
  <c r="V19" i="18" s="1"/>
  <c r="U17" i="18"/>
  <c r="V17" i="18" s="1"/>
  <c r="V16" i="18"/>
  <c r="U16" i="18"/>
  <c r="U15" i="18"/>
  <c r="V15" i="18" s="1"/>
  <c r="U14" i="18"/>
  <c r="V14" i="18" s="1"/>
  <c r="U12" i="18"/>
  <c r="V12" i="18" s="1"/>
  <c r="V10" i="18"/>
  <c r="U10" i="18"/>
  <c r="U9" i="18"/>
  <c r="V9" i="18" s="1"/>
  <c r="U8" i="18"/>
  <c r="V8" i="18" s="1"/>
  <c r="S28" i="17"/>
  <c r="S21" i="17"/>
  <c r="V30" i="18" l="1"/>
</calcChain>
</file>

<file path=xl/sharedStrings.xml><?xml version="1.0" encoding="utf-8"?>
<sst xmlns="http://schemas.openxmlformats.org/spreadsheetml/2006/main" count="532" uniqueCount="126">
  <si>
    <t>ITEM</t>
  </si>
  <si>
    <t>2.1.1</t>
  </si>
  <si>
    <t>2.2.1</t>
  </si>
  <si>
    <t>2.2.2</t>
  </si>
  <si>
    <t>2.2.3</t>
  </si>
  <si>
    <t>2.3.1</t>
  </si>
  <si>
    <t>2.5.1</t>
  </si>
  <si>
    <t>2.5.2</t>
  </si>
  <si>
    <t xml:space="preserve">DESCRIÇÃO </t>
  </si>
  <si>
    <t>2.1.2</t>
  </si>
  <si>
    <t>2.1.3</t>
  </si>
  <si>
    <t>IMAGEM</t>
  </si>
  <si>
    <t>Lote 01 - Mesas</t>
  </si>
  <si>
    <t>Lote 04 - Longarina</t>
  </si>
  <si>
    <t xml:space="preserve">Lote 05 - Banco Vestiário </t>
  </si>
  <si>
    <t>Lote 06 - Arara</t>
  </si>
  <si>
    <t>Lote 07 - Armazenamento</t>
  </si>
  <si>
    <t>2.5.3</t>
  </si>
  <si>
    <t>2.1.4</t>
  </si>
  <si>
    <t>Lote 02 - Poltronas</t>
  </si>
  <si>
    <t>LOTE</t>
  </si>
  <si>
    <t>01</t>
  </si>
  <si>
    <t>02</t>
  </si>
  <si>
    <t>04</t>
  </si>
  <si>
    <t>05</t>
  </si>
  <si>
    <t>06</t>
  </si>
  <si>
    <t>07</t>
  </si>
  <si>
    <t>Objeto</t>
  </si>
  <si>
    <t>Local serviço</t>
  </si>
  <si>
    <t>QTD</t>
  </si>
  <si>
    <t>UNIDADE</t>
  </si>
  <si>
    <t>-</t>
  </si>
  <si>
    <t>Fornecimento de mobiliário corporativo para Unidade Sesc Tupinambás</t>
  </si>
  <si>
    <t>UN.</t>
  </si>
  <si>
    <t>Arquivo para pasta suspensa:
Dimensões:	
L 420-480mm
P 540-590mm
A 1300-1350mm
(para especificações completas, ver Caderno de Especificações)</t>
  </si>
  <si>
    <t>Data</t>
  </si>
  <si>
    <t>Mesa retangular refeitório com pés trave
Dimensões:
Largura 1400mm
Profundidade  700mm
Altura 720-750mm
(para especificações completas, ver Caderno de Especificações)</t>
  </si>
  <si>
    <t>Mesa retangular com pé metálico
Dimensões:
Largura 1200mm
Profundidade 600mm
Altura 720-750mm
(para especificações completas, ver Caderno de Especificações)</t>
  </si>
  <si>
    <t>Mesa retangular com pé metálico
Dimensões:
Largura 1400mm
Profundidade 600mm
Altura 720-750mm
(para especificações completas, ver Caderno de Especificações)</t>
  </si>
  <si>
    <t>Banco para vestiário.
Dimensões:
Largura: 100cm
Profundidade: 30-40cm
Altura: 39-43cm
(para especificações completas, ver Caderno de Especificações)</t>
  </si>
  <si>
    <t>Armário em aço, 10 portas com chave:
Dimensões:	
L mínima 600-650mm
P 450-480mm
A mínima 1800mm
(para especificações completas, ver Caderno de Especificações)</t>
  </si>
  <si>
    <t>Armário em aço, 10 portas com previsão para cadeado:
Dimensões:	
Lmínima 600-650mm
P 450-480mm
Amínima 1800mm
(para especificações completas, ver Caderno de Especificações)</t>
  </si>
  <si>
    <t>Armário em aço, 15 portas com previsão para cadeado:
Dimensões:	
Lmínima 900-950mm
P 450-480mm
A mínima 1800mm
(para especificações completas, ver Caderno de Especificações)</t>
  </si>
  <si>
    <t>Rua dos Tupinambás 908, BH-MG</t>
  </si>
  <si>
    <t>Longarina com 3 lugares, assunto e encosto em polipropileno na cor preta.
Dimensões:
Largura: 150-160cm
Profundidade: 50-70cm
Altura: 80-85cm
Referência comercial: CAVALETTI Viva, cód. 35010 ou equivalente
(para especificações completas, ver Caderno de Especificações)</t>
  </si>
  <si>
    <r>
      <t xml:space="preserve">Poltrona para recepção com estrutura em aço, e tecido em couro ecológico preto.
</t>
    </r>
    <r>
      <rPr>
        <b/>
        <sz val="10"/>
        <color theme="1"/>
        <rFont val="Calibri"/>
        <family val="2"/>
        <scheme val="minor"/>
      </rPr>
      <t>Poltrona Spot, marca Cavaletti, estrutura em aço cromado e revestimento em couro ecológico. Cód. 36010 ou equivalente.</t>
    </r>
    <r>
      <rPr>
        <sz val="10"/>
        <color theme="1"/>
        <rFont val="Calibri"/>
        <family val="2"/>
        <scheme val="minor"/>
      </rPr>
      <t xml:space="preserve">
(para especificações completas, ver Caderno de Especificações)</t>
    </r>
  </si>
  <si>
    <t>Araras para cabides
Largura 1000mm
Profundidade 400-480mm
Altura regulável 1200mm (mínimo)/ 2000mm (máximo)
(para especificações completas, ver Caderno de Especificações)</t>
  </si>
  <si>
    <t xml:space="preserve">Preço Unit PERMANENZA  </t>
  </si>
  <si>
    <t>Preço Unit ERGON</t>
  </si>
  <si>
    <t>Preço Unit PROJETO UM</t>
  </si>
  <si>
    <t>Preço Unit EQUIPANDO LOJA</t>
  </si>
  <si>
    <t>289,95
(frete total 149,95)</t>
  </si>
  <si>
    <t>ANEXO III - QUANTITATIVOS E PROPOSTAS DE PREÇOS</t>
  </si>
  <si>
    <t>Lote 03 - Pufes</t>
  </si>
  <si>
    <t>2.4.1</t>
  </si>
  <si>
    <t>Pufe quadrado
Dimensões Gerais:
Largura  350-400mm
Profundidade  350-400mm
Altura total 450-480mm
Referência comercial: Pufe quadrado, Cavalett, linha Fun ou equivalente</t>
  </si>
  <si>
    <t>UN</t>
  </si>
  <si>
    <t>2.4.2.a</t>
  </si>
  <si>
    <t>Pufe hexagonal médio
Altura total entre 450mm – 480mm
Largura e prof. Mínima 700m
Referência comercial: Pufe quadrado, Cavalett, linha Fun ou equivalente</t>
  </si>
  <si>
    <t>2.4.2.b</t>
  </si>
  <si>
    <t>Pufe hexagonal baixo
Altura total entre 350mm – 380mm
Largura e prof. Mínima 700m
Referência comercial: Pufe quadrado, Cavalett, linha Fun ou equivalente</t>
  </si>
  <si>
    <t>2.4.3</t>
  </si>
  <si>
    <t>Pufe cilíndrico
Dimensões Gerais:
Largura: 	Diâmetro 400-450mm
Altura total: 450-480mm
Referência comercial: Linha Spin Cavaletti ou equivalente.</t>
  </si>
  <si>
    <t>Preço Unit COLABORAR</t>
  </si>
  <si>
    <t>OBSERVAÇÕES ENGENHARIA</t>
  </si>
  <si>
    <t xml:space="preserve">Todas as propostas atendem às especificações </t>
  </si>
  <si>
    <t>já validada em outro processo</t>
  </si>
  <si>
    <t>As cores da proposta da Permanenza não atendem às especificações solicitadas. Não conseguimos utilizar os preços do estudo para o Edifício-Sede?</t>
  </si>
  <si>
    <t>O banco da Permanenza não atende às especificações solicitadas. Ele é fabricado em MDF com revestimento BP, não sendo adequado para os vestiários. Sugiro verificar marcas específicas de mobiliário para vestiário. Ou mesmo o fornecedor que ganhou a última Ata de Registro (que foi fornecido no início do ano)
https://bhfitnessequipamentos.com.br/produtos/banco-vestiario-assento-madeira/ 
https://www.benimoveis.com.br/bancos-para-vestiario/banco-para-vestiario.html
https://www.kitaaco.com.br/bancos-para-vestiario/banco-para-vestiario.html</t>
  </si>
  <si>
    <t>O locker da Permaneza não atende às especificações solicitadas. Se precisar de mais preços, sugiro cotar com a marca de referência ou a marca Huffix, cujo contato chegou até nós através do Marco (coordenador de infraestrutura)</t>
  </si>
  <si>
    <t>FEIRÃO DOS MÓVEIS</t>
  </si>
  <si>
    <t>MÉTODO MÓVEIS</t>
  </si>
  <si>
    <t>TRB NIKO</t>
  </si>
  <si>
    <t>TTA</t>
  </si>
  <si>
    <t>VM LTDA</t>
  </si>
  <si>
    <t>HUFFIX</t>
  </si>
  <si>
    <t>OBSERVAÇÕES ENGENHARIA
05.10.21</t>
  </si>
  <si>
    <t>Validado</t>
  </si>
  <si>
    <t>Banco para vestiário: as medidas não atendem à especificação.</t>
  </si>
  <si>
    <t>Armário pastas suspensas: não há, na proposta, informações suficientes para a validação (medidas, composição etc). Se a empresa complementar as informações, é possível reavaliar.</t>
  </si>
  <si>
    <t>S A MÓVEIS</t>
  </si>
  <si>
    <t>OBSERVAÇÕES ENGENHARIA 07.10.21</t>
  </si>
  <si>
    <t>1. Nilko: validado;
2. VM: validado;</t>
  </si>
  <si>
    <t>1. VM: validado;</t>
  </si>
  <si>
    <t>1. Nilko: a especificação foi enviada com chave e foi solicitado com previsão para cadeado.
2. VM: validado;</t>
  </si>
  <si>
    <t>1. Nilko: dimensões não atendem às especificações
2. TTA: validada tecnicamente;
3. VM: dimensões não atendem às especificações</t>
  </si>
  <si>
    <t>Monte Sua Loja</t>
  </si>
  <si>
    <t>INNOVAR OFFICE</t>
  </si>
  <si>
    <t>KALUNGA</t>
  </si>
  <si>
    <t>MAX MÓVEIS</t>
  </si>
  <si>
    <t>Mesa retangular 140cm com pé metálico
Dimensões:
Largura 1400mm
Profundidade 600mm
Altura 720-750mm
(para especificações completas, ver Caderno de Especificações)</t>
  </si>
  <si>
    <t>Mesa retangular 120cm com pé metálico
Dimensões:
Largura 1200mm
Profundidade 600mm
Altura 720-750mm
(para especificações completas, ver Caderno de Especificações)</t>
  </si>
  <si>
    <t>Mesa retangular refeitório 
Dimensões:
Largura 1400mm
Profundidade  700mm
Altura 720-750mm
(para especificações completas, ver Caderno de Especificações)</t>
  </si>
  <si>
    <r>
      <t xml:space="preserve">Poltrona para recepção com estrutura em aço, e tecido em couro ecológico preto.
</t>
    </r>
    <r>
      <rPr>
        <b/>
        <sz val="10"/>
        <color theme="1"/>
        <rFont val="Calibri"/>
        <family val="2"/>
        <scheme val="minor"/>
      </rPr>
      <t>Referência comercial: Cadeira Spot, cód. 36010, Cavaletti ou similaridade compatível com o descritivo, dimensionamento e estético do item de referência.</t>
    </r>
    <r>
      <rPr>
        <sz val="10"/>
        <color theme="1"/>
        <rFont val="Calibri"/>
        <family val="2"/>
        <scheme val="minor"/>
      </rPr>
      <t xml:space="preserve">
(para especificações completas, ver Caderno de Especificações)</t>
    </r>
  </si>
  <si>
    <t>Arquivo para pasta suspensa em chapa de aço #24 ou #26:
Dimensões:	
L 420-480mm
P 540-590mm
A 1300-1360mm
(para especificações completas, ver Caderno de Especificações)</t>
  </si>
  <si>
    <t>08</t>
  </si>
  <si>
    <t>ILUSTRAÇÃO</t>
  </si>
  <si>
    <t>MÉDIA</t>
  </si>
  <si>
    <t>TOTAL</t>
  </si>
  <si>
    <t>LOTE 01 - MESAS</t>
  </si>
  <si>
    <t>PATRIMÔNIO</t>
  </si>
  <si>
    <t>LOTE 02 - POLTRONAS</t>
  </si>
  <si>
    <t>LOTE 03 - PUFES</t>
  </si>
  <si>
    <t>LOTE 04 - LONGARINAS</t>
  </si>
  <si>
    <t>LOTE 05 - BANCO PARA VESTIÁRIO</t>
  </si>
  <si>
    <t>LOTE 06 - ARARAS PARA CABIDES</t>
  </si>
  <si>
    <t>LOTE 07 - ARMÁRIOS EM AÇO</t>
  </si>
  <si>
    <t>LOTE 08 - ARQUIVO EM AÇO</t>
  </si>
  <si>
    <t>TERMO DE COTAÇÃO</t>
  </si>
  <si>
    <t>CE</t>
  </si>
  <si>
    <t>Nº 1</t>
  </si>
  <si>
    <t>CE = Caderno de Especificações - Indicador da descrição do item no Caderno Técnico anexo ao Termo de Referência</t>
  </si>
  <si>
    <t>UNID. MEDIDA</t>
  </si>
  <si>
    <t>Cavaletti</t>
  </si>
  <si>
    <t>LOTE MESAS</t>
  </si>
  <si>
    <t>LOTE ESTOFADOS</t>
  </si>
  <si>
    <t>POÇOS DE CALDAS</t>
  </si>
  <si>
    <t>CONTAGEM</t>
  </si>
  <si>
    <t>QUANTIDADE</t>
  </si>
  <si>
    <r>
      <t xml:space="preserve">MESA RETANGULAR 2
</t>
    </r>
    <r>
      <rPr>
        <sz val="10"/>
        <rFont val="Calibri"/>
        <family val="2"/>
        <scheme val="minor"/>
      </rPr>
      <t xml:space="preserve">Dimensões:Largura 1355mm|Profundidade 835mm|	Altura 720-750mm
Cor: Tampo amadeirado (a ser definido conforme catálogo do fabricante). Estrutura metálica na cor cinza, grafite ou preto (a ser definido conforme catálogo do fabricante).
</t>
    </r>
  </si>
  <si>
    <t xml:space="preserve">POLTRONA
Poltrona Stretch, marca Cavaletti, estrutura metálica e revestimento em couro sintético. Cód. 36.906.
Cor: A ser definido conforme catálogo do fabricante. </t>
  </si>
  <si>
    <t>SOFÁ
Dimensões: Largura 1395-1600mm|Profundidade 700-770mm|Altura 1050-1600mm
Cor: Dos revestimentos e acabamentos a ser definida conforme catálogo do fornecedor.
Referência comercial: Sofá Float, cód. 23254, Cavaletti.</t>
  </si>
  <si>
    <t>Data: 03.11.2023</t>
  </si>
  <si>
    <t>Objeto: Mobiliários</t>
  </si>
  <si>
    <t>Nº 2</t>
  </si>
  <si>
    <t xml:space="preserve">ANEXO III - QUANTTITATIVOS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</si>
</sst>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0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499984740745262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0" tint="-0.34998626667073579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3" fillId="0" borderId="0"/>
    <xf numFmtId="0" fontId="1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5" fillId="0" borderId="0" xfId="0" applyFont="1"/>
    <xf numFmtId="0" fontId="8" fillId="0" borderId="0" xfId="0" applyFont="1" applyAlignment="1">
      <alignment wrapText="1"/>
    </xf>
    <xf numFmtId="1" fontId="5" fillId="0" borderId="0" xfId="0" applyNumberFormat="1" applyFont="1"/>
    <xf numFmtId="0" fontId="6" fillId="0" borderId="0" xfId="0" applyFont="1" applyAlignment="1">
      <alignment vertical="center"/>
    </xf>
    <xf numFmtId="0" fontId="5" fillId="0" borderId="1" xfId="8" applyNumberFormat="1" applyFont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quotePrefix="1" applyNumberFormat="1" applyFont="1" applyFill="1" applyBorder="1" applyAlignment="1">
      <alignment horizontal="center" vertical="center" wrapText="1"/>
    </xf>
    <xf numFmtId="0" fontId="10" fillId="2" borderId="1" xfId="0" quotePrefix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/>
    </xf>
    <xf numFmtId="14" fontId="5" fillId="0" borderId="2" xfId="0" applyNumberFormat="1" applyFont="1" applyBorder="1" applyAlignment="1">
      <alignment horizontal="left" vertical="center"/>
    </xf>
    <xf numFmtId="0" fontId="11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12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quotePrefix="1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4" fontId="7" fillId="0" borderId="1" xfId="1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4" fontId="11" fillId="4" borderId="3" xfId="0" applyNumberFormat="1" applyFont="1" applyFill="1" applyBorder="1" applyAlignment="1">
      <alignment vertical="center"/>
    </xf>
    <xf numFmtId="0" fontId="10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" fontId="14" fillId="3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" fontId="10" fillId="2" borderId="1" xfId="0" applyNumberFormat="1" applyFont="1" applyFill="1" applyBorder="1" applyAlignment="1">
      <alignment vertical="center" wrapText="1"/>
    </xf>
    <xf numFmtId="1" fontId="10" fillId="6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14" fontId="11" fillId="4" borderId="0" xfId="0" applyNumberFormat="1" applyFont="1" applyFill="1" applyAlignment="1">
      <alignment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4" fontId="14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14" fillId="6" borderId="1" xfId="0" applyNumberFormat="1" applyFont="1" applyFill="1" applyBorder="1" applyAlignment="1">
      <alignment horizontal="left" vertical="top" wrapText="1"/>
    </xf>
    <xf numFmtId="1" fontId="10" fillId="6" borderId="1" xfId="0" applyNumberFormat="1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14" fontId="11" fillId="4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horizontal="center" vertical="top" wrapText="1"/>
    </xf>
    <xf numFmtId="1" fontId="10" fillId="2" borderId="1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/>
    </xf>
    <xf numFmtId="4" fontId="5" fillId="8" borderId="1" xfId="0" applyNumberFormat="1" applyFont="1" applyFill="1" applyBorder="1" applyAlignment="1">
      <alignment horizontal="center" vertical="center"/>
    </xf>
    <xf numFmtId="44" fontId="7" fillId="8" borderId="1" xfId="1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0" fillId="2" borderId="5" xfId="0" quotePrefix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1" fontId="10" fillId="2" borderId="5" xfId="0" applyNumberFormat="1" applyFont="1" applyFill="1" applyBorder="1" applyAlignment="1">
      <alignment horizontal="center" vertical="top" wrapText="1"/>
    </xf>
    <xf numFmtId="0" fontId="15" fillId="9" borderId="6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left" vertical="center" wrapText="1"/>
    </xf>
    <xf numFmtId="0" fontId="16" fillId="9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1" fontId="7" fillId="3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" fontId="10" fillId="2" borderId="5" xfId="0" applyNumberFormat="1" applyFont="1" applyFill="1" applyBorder="1" applyAlignment="1">
      <alignment vertical="top" wrapText="1"/>
    </xf>
    <xf numFmtId="0" fontId="15" fillId="0" borderId="6" xfId="0" applyFont="1" applyBorder="1" applyAlignment="1">
      <alignment horizontal="center" vertical="center" wrapText="1"/>
    </xf>
    <xf numFmtId="14" fontId="11" fillId="4" borderId="9" xfId="0" applyNumberFormat="1" applyFont="1" applyFill="1" applyBorder="1" applyAlignment="1">
      <alignment horizontal="left" vertical="center"/>
    </xf>
    <xf numFmtId="0" fontId="5" fillId="10" borderId="7" xfId="0" applyFont="1" applyFill="1" applyBorder="1" applyAlignment="1">
      <alignment horizontal="center"/>
    </xf>
    <xf numFmtId="1" fontId="13" fillId="3" borderId="6" xfId="0" applyNumberFormat="1" applyFont="1" applyFill="1" applyBorder="1" applyAlignment="1">
      <alignment horizontal="center" vertical="center"/>
    </xf>
    <xf numFmtId="0" fontId="13" fillId="0" borderId="6" xfId="0" applyFont="1" applyBorder="1" applyAlignment="1">
      <alignment vertical="top" wrapText="1"/>
    </xf>
    <xf numFmtId="1" fontId="17" fillId="3" borderId="8" xfId="0" applyNumberFormat="1" applyFont="1" applyFill="1" applyBorder="1" applyAlignment="1">
      <alignment horizontal="center" vertical="center"/>
    </xf>
    <xf numFmtId="1" fontId="18" fillId="2" borderId="5" xfId="0" applyNumberFormat="1" applyFont="1" applyFill="1" applyBorder="1" applyAlignment="1">
      <alignment horizontal="center" vertical="top" wrapText="1"/>
    </xf>
    <xf numFmtId="1" fontId="17" fillId="3" borderId="6" xfId="0" applyNumberFormat="1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left"/>
    </xf>
    <xf numFmtId="1" fontId="10" fillId="2" borderId="5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10" xfId="0" applyFont="1" applyBorder="1"/>
    <xf numFmtId="0" fontId="6" fillId="2" borderId="11" xfId="0" applyFont="1" applyFill="1" applyBorder="1" applyAlignment="1">
      <alignment vertical="center"/>
    </xf>
    <xf numFmtId="1" fontId="10" fillId="2" borderId="12" xfId="0" applyNumberFormat="1" applyFont="1" applyFill="1" applyBorder="1" applyAlignment="1">
      <alignment vertical="center" wrapText="1"/>
    </xf>
    <xf numFmtId="14" fontId="11" fillId="4" borderId="13" xfId="0" applyNumberFormat="1" applyFont="1" applyFill="1" applyBorder="1" applyAlignment="1">
      <alignment horizontal="left" vertical="center"/>
    </xf>
    <xf numFmtId="14" fontId="5" fillId="0" borderId="14" xfId="0" applyNumberFormat="1" applyFont="1" applyBorder="1" applyAlignment="1">
      <alignment horizontal="left" vertical="center"/>
    </xf>
    <xf numFmtId="14" fontId="5" fillId="0" borderId="15" xfId="0" applyNumberFormat="1" applyFont="1" applyBorder="1" applyAlignment="1">
      <alignment horizontal="left" vertical="center"/>
    </xf>
    <xf numFmtId="1" fontId="10" fillId="2" borderId="16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 vertical="top"/>
    </xf>
    <xf numFmtId="14" fontId="11" fillId="4" borderId="2" xfId="0" applyNumberFormat="1" applyFont="1" applyFill="1" applyBorder="1" applyAlignment="1">
      <alignment horizontal="left" vertical="center"/>
    </xf>
    <xf numFmtId="14" fontId="11" fillId="4" borderId="3" xfId="0" applyNumberFormat="1" applyFont="1" applyFill="1" applyBorder="1" applyAlignment="1">
      <alignment horizontal="left" vertical="center"/>
    </xf>
    <xf numFmtId="1" fontId="10" fillId="5" borderId="1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</cellXfs>
  <cellStyles count="11">
    <cellStyle name="Moeda" xfId="10" builtinId="4"/>
    <cellStyle name="Moeda 2" xfId="5" xr:uid="{00000000-0005-0000-0000-000000000000}"/>
    <cellStyle name="Normal" xfId="0" builtinId="0"/>
    <cellStyle name="Normal 2" xfId="2" xr:uid="{00000000-0005-0000-0000-000002000000}"/>
    <cellStyle name="Normal 3" xfId="4" xr:uid="{00000000-0005-0000-0000-000003000000}"/>
    <cellStyle name="Normal 4" xfId="1" xr:uid="{00000000-0005-0000-0000-000004000000}"/>
    <cellStyle name="Normal 5" xfId="3" xr:uid="{00000000-0005-0000-0000-000005000000}"/>
    <cellStyle name="Porcentagem 2" xfId="7" xr:uid="{00000000-0005-0000-0000-000006000000}"/>
    <cellStyle name="Vírgula" xfId="8" builtinId="3"/>
    <cellStyle name="Vírgula 2" xfId="6" xr:uid="{00000000-0005-0000-0000-000008000000}"/>
    <cellStyle name="Vírgula 2 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4.jpeg"/><Relationship Id="rId3" Type="http://schemas.microsoft.com/office/2007/relationships/hdphoto" Target="../media/hdphoto1.wdp"/><Relationship Id="rId7" Type="http://schemas.microsoft.com/office/2007/relationships/hdphoto" Target="../media/hdphoto2.wdp"/><Relationship Id="rId12" Type="http://schemas.openxmlformats.org/officeDocument/2006/relationships/image" Target="../media/image1.png"/><Relationship Id="rId2" Type="http://schemas.openxmlformats.org/officeDocument/2006/relationships/image" Target="../media/image6.png"/><Relationship Id="rId16" Type="http://schemas.openxmlformats.org/officeDocument/2006/relationships/image" Target="../media/image17.png"/><Relationship Id="rId1" Type="http://schemas.openxmlformats.org/officeDocument/2006/relationships/image" Target="../media/image5.png"/><Relationship Id="rId6" Type="http://schemas.openxmlformats.org/officeDocument/2006/relationships/image" Target="../media/image9.png"/><Relationship Id="rId11" Type="http://schemas.openxmlformats.org/officeDocument/2006/relationships/image" Target="../media/image13.png"/><Relationship Id="rId5" Type="http://schemas.openxmlformats.org/officeDocument/2006/relationships/image" Target="../media/image8.png"/><Relationship Id="rId15" Type="http://schemas.openxmlformats.org/officeDocument/2006/relationships/image" Target="../media/image16.png"/><Relationship Id="rId10" Type="http://schemas.openxmlformats.org/officeDocument/2006/relationships/image" Target="../media/image12.png"/><Relationship Id="rId4" Type="http://schemas.openxmlformats.org/officeDocument/2006/relationships/image" Target="../media/image7.png"/><Relationship Id="rId9" Type="http://schemas.openxmlformats.org/officeDocument/2006/relationships/image" Target="../media/image11.png"/><Relationship Id="rId14" Type="http://schemas.openxmlformats.org/officeDocument/2006/relationships/image" Target="../media/image15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png"/><Relationship Id="rId13" Type="http://schemas.openxmlformats.org/officeDocument/2006/relationships/image" Target="../media/image14.jpeg"/><Relationship Id="rId3" Type="http://schemas.microsoft.com/office/2007/relationships/hdphoto" Target="../media/hdphoto1.wdp"/><Relationship Id="rId7" Type="http://schemas.microsoft.com/office/2007/relationships/hdphoto" Target="../media/hdphoto2.wdp"/><Relationship Id="rId12" Type="http://schemas.openxmlformats.org/officeDocument/2006/relationships/image" Target="../media/image1.png"/><Relationship Id="rId2" Type="http://schemas.openxmlformats.org/officeDocument/2006/relationships/image" Target="../media/image6.png"/><Relationship Id="rId16" Type="http://schemas.openxmlformats.org/officeDocument/2006/relationships/image" Target="../media/image17.png"/><Relationship Id="rId1" Type="http://schemas.openxmlformats.org/officeDocument/2006/relationships/image" Target="../media/image5.png"/><Relationship Id="rId6" Type="http://schemas.openxmlformats.org/officeDocument/2006/relationships/image" Target="../media/image9.png"/><Relationship Id="rId11" Type="http://schemas.openxmlformats.org/officeDocument/2006/relationships/image" Target="../media/image13.png"/><Relationship Id="rId5" Type="http://schemas.openxmlformats.org/officeDocument/2006/relationships/image" Target="../media/image8.png"/><Relationship Id="rId15" Type="http://schemas.openxmlformats.org/officeDocument/2006/relationships/image" Target="../media/image16.png"/><Relationship Id="rId10" Type="http://schemas.openxmlformats.org/officeDocument/2006/relationships/image" Target="../media/image12.png"/><Relationship Id="rId4" Type="http://schemas.openxmlformats.org/officeDocument/2006/relationships/image" Target="../media/image7.png"/><Relationship Id="rId9" Type="http://schemas.openxmlformats.org/officeDocument/2006/relationships/image" Target="../media/image11.png"/><Relationship Id="rId14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142873</xdr:colOff>
      <xdr:row>2</xdr:row>
      <xdr:rowOff>28574</xdr:rowOff>
    </xdr:from>
    <xdr:to>
      <xdr:col>3</xdr:col>
      <xdr:colOff>102251</xdr:colOff>
      <xdr:row>4</xdr:row>
      <xdr:rowOff>173830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3" y="428624"/>
          <a:ext cx="1264303" cy="621506"/>
        </a:xfrm>
        <a:prstGeom prst="rect">
          <a:avLst/>
        </a:prstGeom>
      </xdr:spPr>
    </xdr:pic>
    <xdr:clientData/>
  </xdr:twoCellAnchor>
  <xdr:twoCellAnchor>
    <xdr:from>
      <xdr:col>3</xdr:col>
      <xdr:colOff>227180</xdr:colOff>
      <xdr:row>9</xdr:row>
      <xdr:rowOff>27909</xdr:rowOff>
    </xdr:from>
    <xdr:to>
      <xdr:col>3</xdr:col>
      <xdr:colOff>1134718</xdr:colOff>
      <xdr:row>9</xdr:row>
      <xdr:rowOff>814768</xdr:rowOff>
    </xdr:to>
    <xdr:pic>
      <xdr:nvPicPr>
        <xdr:cNvPr id="54" name="Imagem 53">
          <a:extLst>
            <a:ext uri="{FF2B5EF4-FFF2-40B4-BE49-F238E27FC236}">
              <a16:creationId xmlns:a16="http://schemas.microsoft.com/office/drawing/2014/main" id="{C2F7DDE5-760E-4FA2-8332-D27E0A5625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2871" r="7920" b="9055"/>
        <a:stretch/>
      </xdr:blipFill>
      <xdr:spPr>
        <a:xfrm>
          <a:off x="2115615" y="16460605"/>
          <a:ext cx="907538" cy="786859"/>
        </a:xfrm>
        <a:prstGeom prst="rect">
          <a:avLst/>
        </a:prstGeom>
      </xdr:spPr>
    </xdr:pic>
    <xdr:clientData/>
  </xdr:twoCellAnchor>
  <xdr:twoCellAnchor>
    <xdr:from>
      <xdr:col>3</xdr:col>
      <xdr:colOff>220132</xdr:colOff>
      <xdr:row>7</xdr:row>
      <xdr:rowOff>61382</xdr:rowOff>
    </xdr:from>
    <xdr:to>
      <xdr:col>3</xdr:col>
      <xdr:colOff>1098740</xdr:colOff>
      <xdr:row>7</xdr:row>
      <xdr:rowOff>923925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42574214-9349-2E3A-5784-F9AC7614F79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274" t="12088" r="10274" b="6923"/>
        <a:stretch/>
      </xdr:blipFill>
      <xdr:spPr bwMode="auto">
        <a:xfrm>
          <a:off x="2115607" y="3652307"/>
          <a:ext cx="878608" cy="8625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152400</xdr:colOff>
      <xdr:row>10</xdr:row>
      <xdr:rowOff>38100</xdr:rowOff>
    </xdr:from>
    <xdr:to>
      <xdr:col>3</xdr:col>
      <xdr:colOff>1085850</xdr:colOff>
      <xdr:row>10</xdr:row>
      <xdr:rowOff>982373</xdr:rowOff>
    </xdr:to>
    <xdr:pic>
      <xdr:nvPicPr>
        <xdr:cNvPr id="9" name="Imagem 8" descr="Imagem em preto e branco&#10;&#10;Descrição gerada automaticamente com confiança média">
          <a:extLst>
            <a:ext uri="{FF2B5EF4-FFF2-40B4-BE49-F238E27FC236}">
              <a16:creationId xmlns:a16="http://schemas.microsoft.com/office/drawing/2014/main" id="{2E668459-A83F-8800-3252-52A788BCB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47875" y="10658475"/>
          <a:ext cx="933450" cy="9442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309566</xdr:colOff>
      <xdr:row>9</xdr:row>
      <xdr:rowOff>238127</xdr:rowOff>
    </xdr:from>
    <xdr:to>
      <xdr:col>3</xdr:col>
      <xdr:colOff>1277306</xdr:colOff>
      <xdr:row>9</xdr:row>
      <xdr:rowOff>1092139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7791" y="5076827"/>
          <a:ext cx="967740" cy="854012"/>
        </a:xfrm>
        <a:prstGeom prst="rect">
          <a:avLst/>
        </a:prstGeom>
      </xdr:spPr>
    </xdr:pic>
    <xdr:clientData/>
  </xdr:twoCellAnchor>
  <xdr:twoCellAnchor editAs="oneCell">
    <xdr:from>
      <xdr:col>3</xdr:col>
      <xdr:colOff>309452</xdr:colOff>
      <xdr:row>11</xdr:row>
      <xdr:rowOff>302416</xdr:rowOff>
    </xdr:from>
    <xdr:to>
      <xdr:col>3</xdr:col>
      <xdr:colOff>1289072</xdr:colOff>
      <xdr:row>11</xdr:row>
      <xdr:rowOff>1334986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47677" y="6636541"/>
          <a:ext cx="979620" cy="1032570"/>
        </a:xfrm>
        <a:prstGeom prst="rect">
          <a:avLst/>
        </a:prstGeom>
      </xdr:spPr>
    </xdr:pic>
    <xdr:clientData/>
  </xdr:twoCellAnchor>
  <xdr:twoCellAnchor editAs="oneCell">
    <xdr:from>
      <xdr:col>3</xdr:col>
      <xdr:colOff>541087</xdr:colOff>
      <xdr:row>24</xdr:row>
      <xdr:rowOff>147636</xdr:rowOff>
    </xdr:from>
    <xdr:to>
      <xdr:col>3</xdr:col>
      <xdr:colOff>1154367</xdr:colOff>
      <xdr:row>24</xdr:row>
      <xdr:rowOff>1362407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579312" y="18102261"/>
          <a:ext cx="613280" cy="1214771"/>
        </a:xfrm>
        <a:prstGeom prst="rect">
          <a:avLst/>
        </a:prstGeom>
        <a:noFill/>
      </xdr:spPr>
    </xdr:pic>
    <xdr:clientData/>
  </xdr:twoCellAnchor>
  <xdr:oneCellAnchor>
    <xdr:from>
      <xdr:col>3</xdr:col>
      <xdr:colOff>440532</xdr:colOff>
      <xdr:row>28</xdr:row>
      <xdr:rowOff>166689</xdr:rowOff>
    </xdr:from>
    <xdr:ext cx="773906" cy="1083466"/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 rotWithShape="1"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1478757" y="22664739"/>
          <a:ext cx="773906" cy="1083466"/>
        </a:xfrm>
        <a:prstGeom prst="rect">
          <a:avLst/>
        </a:prstGeom>
        <a:noFill/>
      </xdr:spPr>
    </xdr:pic>
    <xdr:clientData/>
  </xdr:oneCellAnchor>
  <xdr:twoCellAnchor editAs="oneCell">
    <xdr:from>
      <xdr:col>3</xdr:col>
      <xdr:colOff>102399</xdr:colOff>
      <xdr:row>18</xdr:row>
      <xdr:rowOff>202404</xdr:rowOff>
    </xdr:from>
    <xdr:to>
      <xdr:col>3</xdr:col>
      <xdr:colOff>1469976</xdr:colOff>
      <xdr:row>18</xdr:row>
      <xdr:rowOff>1318404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BEBA8EAE-BF5A-486C-A8C5-ECC9F3942E4B}">
              <a14:imgProps xmlns:a14="http://schemas.microsoft.com/office/drawing/2010/main">
                <a14:imgLayer r:embed="rId7">
                  <a14:imgEffect>
                    <a14:saturation sat="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1140624" y="13108779"/>
          <a:ext cx="1367577" cy="1116000"/>
        </a:xfrm>
        <a:prstGeom prst="rect">
          <a:avLst/>
        </a:prstGeom>
      </xdr:spPr>
    </xdr:pic>
    <xdr:clientData/>
  </xdr:twoCellAnchor>
  <xdr:twoCellAnchor>
    <xdr:from>
      <xdr:col>3</xdr:col>
      <xdr:colOff>104778</xdr:colOff>
      <xdr:row>20</xdr:row>
      <xdr:rowOff>204636</xdr:rowOff>
    </xdr:from>
    <xdr:to>
      <xdr:col>3</xdr:col>
      <xdr:colOff>1421093</xdr:colOff>
      <xdr:row>20</xdr:row>
      <xdr:rowOff>1140636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43003" y="15101736"/>
          <a:ext cx="1316315" cy="936000"/>
        </a:xfrm>
        <a:prstGeom prst="rect">
          <a:avLst/>
        </a:prstGeom>
      </xdr:spPr>
    </xdr:pic>
    <xdr:clientData/>
  </xdr:twoCellAnchor>
  <xdr:twoCellAnchor>
    <xdr:from>
      <xdr:col>3</xdr:col>
      <xdr:colOff>481015</xdr:colOff>
      <xdr:row>22</xdr:row>
      <xdr:rowOff>72870</xdr:rowOff>
    </xdr:from>
    <xdr:to>
      <xdr:col>3</xdr:col>
      <xdr:colOff>1226797</xdr:colOff>
      <xdr:row>22</xdr:row>
      <xdr:rowOff>1226343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19240" y="16446345"/>
          <a:ext cx="745782" cy="1153473"/>
        </a:xfrm>
        <a:prstGeom prst="rect">
          <a:avLst/>
        </a:prstGeom>
      </xdr:spPr>
    </xdr:pic>
    <xdr:clientData/>
  </xdr:twoCellAnchor>
  <xdr:oneCellAnchor>
    <xdr:from>
      <xdr:col>3</xdr:col>
      <xdr:colOff>541086</xdr:colOff>
      <xdr:row>25</xdr:row>
      <xdr:rowOff>147638</xdr:rowOff>
    </xdr:from>
    <xdr:ext cx="603755" cy="1210961"/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579311" y="19578638"/>
          <a:ext cx="603755" cy="1210961"/>
        </a:xfrm>
        <a:prstGeom prst="rect">
          <a:avLst/>
        </a:prstGeom>
        <a:noFill/>
      </xdr:spPr>
    </xdr:pic>
    <xdr:clientData/>
  </xdr:oneCellAnchor>
  <xdr:twoCellAnchor>
    <xdr:from>
      <xdr:col>3</xdr:col>
      <xdr:colOff>228603</xdr:colOff>
      <xdr:row>7</xdr:row>
      <xdr:rowOff>238125</xdr:rowOff>
    </xdr:from>
    <xdr:to>
      <xdr:col>3</xdr:col>
      <xdr:colOff>1262066</xdr:colOff>
      <xdr:row>7</xdr:row>
      <xdr:rowOff>1152411</xdr:rowOff>
    </xdr:to>
    <xdr:grpSp>
      <xdr:nvGrpSpPr>
        <xdr:cNvPr id="10" name="Grupo 310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pSpPr/>
      </xdr:nvGrpSpPr>
      <xdr:grpSpPr>
        <a:xfrm>
          <a:off x="1267694" y="2368261"/>
          <a:ext cx="1033463" cy="914286"/>
          <a:chOff x="9973" y="-26125"/>
          <a:chExt cx="2309987" cy="1672045"/>
        </a:xfrm>
      </xdr:grpSpPr>
      <xdr:pic>
        <xdr:nvPicPr>
          <xdr:cNvPr id="11" name="Imagem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6771" y="-1"/>
            <a:ext cx="2093189" cy="1645921"/>
          </a:xfrm>
          <a:prstGeom prst="rect">
            <a:avLst/>
          </a:prstGeom>
          <a:noFill/>
        </xdr:spPr>
      </xdr:pic>
      <xdr:grpSp>
        <xdr:nvGrpSpPr>
          <xdr:cNvPr id="12" name="Grupo 300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GrpSpPr/>
        </xdr:nvGrpSpPr>
        <xdr:grpSpPr>
          <a:xfrm>
            <a:off x="9973" y="-26125"/>
            <a:ext cx="2140138" cy="1342656"/>
            <a:chOff x="-211630" y="30376"/>
            <a:chExt cx="2142372" cy="1346146"/>
          </a:xfrm>
        </xdr:grpSpPr>
        <xdr:cxnSp macro="">
          <xdr:nvCxnSpPr>
            <xdr:cNvPr id="13" name="Conector de seta reta 301">
              <a:extLst>
                <a:ext uri="{FF2B5EF4-FFF2-40B4-BE49-F238E27FC236}">
                  <a16:creationId xmlns:a16="http://schemas.microsoft.com/office/drawing/2014/main" id="{00000000-0008-0000-0300-00000D000000}"/>
                </a:ext>
              </a:extLst>
            </xdr:cNvPr>
            <xdr:cNvCxnSpPr/>
          </xdr:nvCxnSpPr>
          <xdr:spPr>
            <a:xfrm>
              <a:off x="41918" y="247258"/>
              <a:ext cx="461429" cy="248431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" name="Conector de seta reta 302">
              <a:extLst>
                <a:ext uri="{FF2B5EF4-FFF2-40B4-BE49-F238E27FC236}">
                  <a16:creationId xmlns:a16="http://schemas.microsoft.com/office/drawing/2014/main" id="{00000000-0008-0000-0300-00000E000000}"/>
                </a:ext>
              </a:extLst>
            </xdr:cNvPr>
            <xdr:cNvCxnSpPr/>
          </xdr:nvCxnSpPr>
          <xdr:spPr>
            <a:xfrm flipV="1">
              <a:off x="461138" y="159249"/>
              <a:ext cx="1469604" cy="336441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" name="Conector de seta reta 303">
              <a:extLst>
                <a:ext uri="{FF2B5EF4-FFF2-40B4-BE49-F238E27FC236}">
                  <a16:creationId xmlns:a16="http://schemas.microsoft.com/office/drawing/2014/main" id="{00000000-0008-0000-0300-00000F000000}"/>
                </a:ext>
              </a:extLst>
            </xdr:cNvPr>
            <xdr:cNvCxnSpPr/>
          </xdr:nvCxnSpPr>
          <xdr:spPr>
            <a:xfrm flipV="1">
              <a:off x="63797" y="289803"/>
              <a:ext cx="0" cy="1086719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6" name="Caixa de Texto 2">
              <a:extLst>
                <a:ext uri="{FF2B5EF4-FFF2-40B4-BE49-F238E27FC236}">
                  <a16:creationId xmlns:a16="http://schemas.microsoft.com/office/drawing/2014/main" id="{00000000-0008-0000-0300-000010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88489" y="224736"/>
              <a:ext cx="313063" cy="460557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L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7" name="Caixa de Texto 2">
              <a:extLst>
                <a:ext uri="{FF2B5EF4-FFF2-40B4-BE49-F238E27FC236}">
                  <a16:creationId xmlns:a16="http://schemas.microsoft.com/office/drawing/2014/main" id="{00000000-0008-0000-0300-000011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-211630" y="673379"/>
              <a:ext cx="221616" cy="216535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A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8" name="Caixa de Texto 2">
              <a:extLst>
                <a:ext uri="{FF2B5EF4-FFF2-40B4-BE49-F238E27FC236}">
                  <a16:creationId xmlns:a16="http://schemas.microsoft.com/office/drawing/2014/main" id="{00000000-0008-0000-0300-000012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82651" y="30376"/>
              <a:ext cx="319686" cy="349292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P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</xdr:grpSp>
    </xdr:grpSp>
    <xdr:clientData/>
  </xdr:twoCellAnchor>
  <xdr:oneCellAnchor>
    <xdr:from>
      <xdr:col>3</xdr:col>
      <xdr:colOff>535780</xdr:colOff>
      <xdr:row>26</xdr:row>
      <xdr:rowOff>95676</xdr:rowOff>
    </xdr:from>
    <xdr:ext cx="666751" cy="1285451"/>
    <xdr:pic>
      <xdr:nvPicPr>
        <xdr:cNvPr id="19" name="Imagem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/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093" r="11756"/>
        <a:stretch/>
      </xdr:blipFill>
      <xdr:spPr bwMode="auto">
        <a:xfrm>
          <a:off x="1574005" y="20888751"/>
          <a:ext cx="666751" cy="1285451"/>
        </a:xfrm>
        <a:prstGeom prst="rect">
          <a:avLst/>
        </a:prstGeom>
        <a:noFill/>
      </xdr:spPr>
    </xdr:pic>
    <xdr:clientData/>
  </xdr:oneCellAnchor>
  <xdr:twoCellAnchor editAs="oneCell">
    <xdr:from>
      <xdr:col>2</xdr:col>
      <xdr:colOff>190498</xdr:colOff>
      <xdr:row>2</xdr:row>
      <xdr:rowOff>57149</xdr:rowOff>
    </xdr:from>
    <xdr:to>
      <xdr:col>3</xdr:col>
      <xdr:colOff>952498</xdr:colOff>
      <xdr:row>4</xdr:row>
      <xdr:rowOff>202405</xdr:rowOff>
    </xdr:to>
    <xdr:pic>
      <xdr:nvPicPr>
        <xdr:cNvPr id="20" name="Imagem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/>
      </xdr:nvPicPr>
      <xdr:blipFill>
        <a:blip xmlns:r="http://schemas.openxmlformats.org/officeDocument/2006/relationships" r:embed="rId12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3" y="457199"/>
          <a:ext cx="1257300" cy="621506"/>
        </a:xfrm>
        <a:prstGeom prst="rect">
          <a:avLst/>
        </a:prstGeom>
      </xdr:spPr>
    </xdr:pic>
    <xdr:clientData/>
  </xdr:twoCellAnchor>
  <xdr:twoCellAnchor>
    <xdr:from>
      <xdr:col>3</xdr:col>
      <xdr:colOff>226218</xdr:colOff>
      <xdr:row>8</xdr:row>
      <xdr:rowOff>202405</xdr:rowOff>
    </xdr:from>
    <xdr:to>
      <xdr:col>3</xdr:col>
      <xdr:colOff>1259681</xdr:colOff>
      <xdr:row>8</xdr:row>
      <xdr:rowOff>1116691</xdr:rowOff>
    </xdr:to>
    <xdr:grpSp>
      <xdr:nvGrpSpPr>
        <xdr:cNvPr id="21" name="Grupo 31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GrpSpPr/>
      </xdr:nvGrpSpPr>
      <xdr:grpSpPr>
        <a:xfrm>
          <a:off x="1265309" y="3700678"/>
          <a:ext cx="1033463" cy="914286"/>
          <a:chOff x="9973" y="-26125"/>
          <a:chExt cx="2309987" cy="1672045"/>
        </a:xfrm>
      </xdr:grpSpPr>
      <xdr:pic>
        <xdr:nvPicPr>
          <xdr:cNvPr id="22" name="Imagem 21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6771" y="-1"/>
            <a:ext cx="2093189" cy="1645921"/>
          </a:xfrm>
          <a:prstGeom prst="rect">
            <a:avLst/>
          </a:prstGeom>
          <a:noFill/>
        </xdr:spPr>
      </xdr:pic>
      <xdr:grpSp>
        <xdr:nvGrpSpPr>
          <xdr:cNvPr id="23" name="Grupo 300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GrpSpPr/>
        </xdr:nvGrpSpPr>
        <xdr:grpSpPr>
          <a:xfrm>
            <a:off x="9973" y="-26125"/>
            <a:ext cx="2140138" cy="1342656"/>
            <a:chOff x="-211630" y="30376"/>
            <a:chExt cx="2142372" cy="1346146"/>
          </a:xfrm>
        </xdr:grpSpPr>
        <xdr:cxnSp macro="">
          <xdr:nvCxnSpPr>
            <xdr:cNvPr id="24" name="Conector de seta reta 301">
              <a:extLst>
                <a:ext uri="{FF2B5EF4-FFF2-40B4-BE49-F238E27FC236}">
                  <a16:creationId xmlns:a16="http://schemas.microsoft.com/office/drawing/2014/main" id="{00000000-0008-0000-0300-000018000000}"/>
                </a:ext>
              </a:extLst>
            </xdr:cNvPr>
            <xdr:cNvCxnSpPr/>
          </xdr:nvCxnSpPr>
          <xdr:spPr>
            <a:xfrm>
              <a:off x="41918" y="247258"/>
              <a:ext cx="461429" cy="248431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" name="Conector de seta reta 302">
              <a:extLst>
                <a:ext uri="{FF2B5EF4-FFF2-40B4-BE49-F238E27FC236}">
                  <a16:creationId xmlns:a16="http://schemas.microsoft.com/office/drawing/2014/main" id="{00000000-0008-0000-0300-000019000000}"/>
                </a:ext>
              </a:extLst>
            </xdr:cNvPr>
            <xdr:cNvCxnSpPr/>
          </xdr:nvCxnSpPr>
          <xdr:spPr>
            <a:xfrm flipV="1">
              <a:off x="461138" y="159249"/>
              <a:ext cx="1469604" cy="336441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6" name="Conector de seta reta 303">
              <a:extLst>
                <a:ext uri="{FF2B5EF4-FFF2-40B4-BE49-F238E27FC236}">
                  <a16:creationId xmlns:a16="http://schemas.microsoft.com/office/drawing/2014/main" id="{00000000-0008-0000-0300-00001A000000}"/>
                </a:ext>
              </a:extLst>
            </xdr:cNvPr>
            <xdr:cNvCxnSpPr/>
          </xdr:nvCxnSpPr>
          <xdr:spPr>
            <a:xfrm flipV="1">
              <a:off x="63797" y="289803"/>
              <a:ext cx="0" cy="1086719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7" name="Caixa de Texto 2">
              <a:extLst>
                <a:ext uri="{FF2B5EF4-FFF2-40B4-BE49-F238E27FC236}">
                  <a16:creationId xmlns:a16="http://schemas.microsoft.com/office/drawing/2014/main" id="{00000000-0008-0000-0300-00001B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88489" y="224736"/>
              <a:ext cx="313063" cy="460557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L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28" name="Caixa de Texto 2">
              <a:extLst>
                <a:ext uri="{FF2B5EF4-FFF2-40B4-BE49-F238E27FC236}">
                  <a16:creationId xmlns:a16="http://schemas.microsoft.com/office/drawing/2014/main" id="{00000000-0008-0000-0300-00001C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-211630" y="673379"/>
              <a:ext cx="221616" cy="216535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A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29" name="Caixa de Texto 2">
              <a:extLst>
                <a:ext uri="{FF2B5EF4-FFF2-40B4-BE49-F238E27FC236}">
                  <a16:creationId xmlns:a16="http://schemas.microsoft.com/office/drawing/2014/main" id="{00000000-0008-0000-0300-00001D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82651" y="30376"/>
              <a:ext cx="319686" cy="349292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P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</xdr:grpSp>
    </xdr:grpSp>
    <xdr:clientData/>
  </xdr:twoCellAnchor>
  <xdr:twoCellAnchor editAs="oneCell">
    <xdr:from>
      <xdr:col>3</xdr:col>
      <xdr:colOff>130969</xdr:colOff>
      <xdr:row>13</xdr:row>
      <xdr:rowOff>95250</xdr:rowOff>
    </xdr:from>
    <xdr:to>
      <xdr:col>3</xdr:col>
      <xdr:colOff>1399223</xdr:colOff>
      <xdr:row>13</xdr:row>
      <xdr:rowOff>1205593</xdr:rowOff>
    </xdr:to>
    <xdr:pic>
      <xdr:nvPicPr>
        <xdr:cNvPr id="30" name="Imagem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PicPr/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9194" y="8343900"/>
          <a:ext cx="1268254" cy="1110343"/>
        </a:xfrm>
        <a:prstGeom prst="rect">
          <a:avLst/>
        </a:prstGeom>
      </xdr:spPr>
    </xdr:pic>
    <xdr:clientData/>
  </xdr:twoCellAnchor>
  <xdr:twoCellAnchor editAs="oneCell">
    <xdr:from>
      <xdr:col>3</xdr:col>
      <xdr:colOff>369095</xdr:colOff>
      <xdr:row>15</xdr:row>
      <xdr:rowOff>146049</xdr:rowOff>
    </xdr:from>
    <xdr:to>
      <xdr:col>3</xdr:col>
      <xdr:colOff>1190626</xdr:colOff>
      <xdr:row>15</xdr:row>
      <xdr:rowOff>920433</xdr:rowOff>
    </xdr:to>
    <xdr:pic>
      <xdr:nvPicPr>
        <xdr:cNvPr id="31" name="Imagem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PicPr/>
      </xdr:nvPicPr>
      <xdr:blipFill rotWithShape="1"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407320" y="10661649"/>
          <a:ext cx="821531" cy="774384"/>
        </a:xfrm>
        <a:prstGeom prst="rect">
          <a:avLst/>
        </a:prstGeom>
      </xdr:spPr>
    </xdr:pic>
    <xdr:clientData/>
  </xdr:twoCellAnchor>
  <xdr:twoCellAnchor editAs="oneCell">
    <xdr:from>
      <xdr:col>3</xdr:col>
      <xdr:colOff>392906</xdr:colOff>
      <xdr:row>14</xdr:row>
      <xdr:rowOff>99220</xdr:rowOff>
    </xdr:from>
    <xdr:to>
      <xdr:col>3</xdr:col>
      <xdr:colOff>1135381</xdr:colOff>
      <xdr:row>14</xdr:row>
      <xdr:rowOff>920275</xdr:rowOff>
    </xdr:to>
    <xdr:pic>
      <xdr:nvPicPr>
        <xdr:cNvPr id="32" name="Imagem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PicPr/>
      </xdr:nvPicPr>
      <xdr:blipFill rotWithShape="1"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431131" y="9643270"/>
          <a:ext cx="742475" cy="821055"/>
        </a:xfrm>
        <a:prstGeom prst="rect">
          <a:avLst/>
        </a:prstGeom>
      </xdr:spPr>
    </xdr:pic>
    <xdr:clientData/>
  </xdr:twoCellAnchor>
  <xdr:twoCellAnchor editAs="oneCell">
    <xdr:from>
      <xdr:col>3</xdr:col>
      <xdr:colOff>295276</xdr:colOff>
      <xdr:row>16</xdr:row>
      <xdr:rowOff>54769</xdr:rowOff>
    </xdr:from>
    <xdr:to>
      <xdr:col>3</xdr:col>
      <xdr:colOff>1289686</xdr:colOff>
      <xdr:row>16</xdr:row>
      <xdr:rowOff>1096804</xdr:rowOff>
    </xdr:to>
    <xdr:pic>
      <xdr:nvPicPr>
        <xdr:cNvPr id="33" name="Imagem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333501" y="11599069"/>
          <a:ext cx="994410" cy="10420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404814</xdr:colOff>
      <xdr:row>9</xdr:row>
      <xdr:rowOff>285751</xdr:rowOff>
    </xdr:from>
    <xdr:to>
      <xdr:col>4</xdr:col>
      <xdr:colOff>1372554</xdr:colOff>
      <xdr:row>9</xdr:row>
      <xdr:rowOff>1139763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38539" y="4791076"/>
          <a:ext cx="967740" cy="854012"/>
        </a:xfrm>
        <a:prstGeom prst="rect">
          <a:avLst/>
        </a:prstGeom>
      </xdr:spPr>
    </xdr:pic>
    <xdr:clientData/>
  </xdr:twoCellAnchor>
  <xdr:twoCellAnchor editAs="oneCell">
    <xdr:from>
      <xdr:col>4</xdr:col>
      <xdr:colOff>488044</xdr:colOff>
      <xdr:row>11</xdr:row>
      <xdr:rowOff>242886</xdr:rowOff>
    </xdr:from>
    <xdr:to>
      <xdr:col>4</xdr:col>
      <xdr:colOff>1467664</xdr:colOff>
      <xdr:row>11</xdr:row>
      <xdr:rowOff>1275456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621769" y="6338886"/>
          <a:ext cx="979620" cy="1032570"/>
        </a:xfrm>
        <a:prstGeom prst="rect">
          <a:avLst/>
        </a:prstGeom>
      </xdr:spPr>
    </xdr:pic>
    <xdr:clientData/>
  </xdr:twoCellAnchor>
  <xdr:twoCellAnchor editAs="oneCell">
    <xdr:from>
      <xdr:col>4</xdr:col>
      <xdr:colOff>624429</xdr:colOff>
      <xdr:row>24</xdr:row>
      <xdr:rowOff>64294</xdr:rowOff>
    </xdr:from>
    <xdr:to>
      <xdr:col>4</xdr:col>
      <xdr:colOff>1237709</xdr:colOff>
      <xdr:row>24</xdr:row>
      <xdr:rowOff>1279065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758154" y="18142744"/>
          <a:ext cx="613280" cy="1214771"/>
        </a:xfrm>
        <a:prstGeom prst="rect">
          <a:avLst/>
        </a:prstGeom>
        <a:noFill/>
      </xdr:spPr>
    </xdr:pic>
    <xdr:clientData/>
  </xdr:twoCellAnchor>
  <xdr:oneCellAnchor>
    <xdr:from>
      <xdr:col>4</xdr:col>
      <xdr:colOff>559594</xdr:colOff>
      <xdr:row>27</xdr:row>
      <xdr:rowOff>119065</xdr:rowOff>
    </xdr:from>
    <xdr:ext cx="654843" cy="976313"/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 rotWithShape="1"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693319" y="22540915"/>
          <a:ext cx="654843" cy="976313"/>
        </a:xfrm>
        <a:prstGeom prst="rect">
          <a:avLst/>
        </a:prstGeom>
        <a:noFill/>
      </xdr:spPr>
    </xdr:pic>
    <xdr:clientData/>
  </xdr:oneCellAnchor>
  <xdr:twoCellAnchor editAs="oneCell">
    <xdr:from>
      <xdr:col>4</xdr:col>
      <xdr:colOff>173833</xdr:colOff>
      <xdr:row>13</xdr:row>
      <xdr:rowOff>83344</xdr:rowOff>
    </xdr:from>
    <xdr:to>
      <xdr:col>4</xdr:col>
      <xdr:colOff>1678782</xdr:colOff>
      <xdr:row>13</xdr:row>
      <xdr:rowOff>1311446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BEBA8EAE-BF5A-486C-A8C5-ECC9F3942E4B}">
              <a14:imgProps xmlns:a14="http://schemas.microsoft.com/office/drawing/2010/main">
                <a14:imgLayer r:embed="rId7">
                  <a14:imgEffect>
                    <a14:saturation sat="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3307558" y="7922419"/>
          <a:ext cx="1504949" cy="1228102"/>
        </a:xfrm>
        <a:prstGeom prst="rect">
          <a:avLst/>
        </a:prstGeom>
      </xdr:spPr>
    </xdr:pic>
    <xdr:clientData/>
  </xdr:twoCellAnchor>
  <xdr:twoCellAnchor>
    <xdr:from>
      <xdr:col>4</xdr:col>
      <xdr:colOff>176214</xdr:colOff>
      <xdr:row>20</xdr:row>
      <xdr:rowOff>109388</xdr:rowOff>
    </xdr:from>
    <xdr:to>
      <xdr:col>4</xdr:col>
      <xdr:colOff>1681163</xdr:colOff>
      <xdr:row>20</xdr:row>
      <xdr:rowOff>1179520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309939" y="14930288"/>
          <a:ext cx="1504949" cy="1070132"/>
        </a:xfrm>
        <a:prstGeom prst="rect">
          <a:avLst/>
        </a:prstGeom>
      </xdr:spPr>
    </xdr:pic>
    <xdr:clientData/>
  </xdr:twoCellAnchor>
  <xdr:twoCellAnchor>
    <xdr:from>
      <xdr:col>4</xdr:col>
      <xdr:colOff>528639</xdr:colOff>
      <xdr:row>22</xdr:row>
      <xdr:rowOff>72870</xdr:rowOff>
    </xdr:from>
    <xdr:to>
      <xdr:col>4</xdr:col>
      <xdr:colOff>1274421</xdr:colOff>
      <xdr:row>22</xdr:row>
      <xdr:rowOff>1393032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662364" y="16570170"/>
          <a:ext cx="745782" cy="1310637"/>
        </a:xfrm>
        <a:prstGeom prst="rect">
          <a:avLst/>
        </a:prstGeom>
      </xdr:spPr>
    </xdr:pic>
    <xdr:clientData/>
  </xdr:twoCellAnchor>
  <xdr:oneCellAnchor>
    <xdr:from>
      <xdr:col>4</xdr:col>
      <xdr:colOff>636334</xdr:colOff>
      <xdr:row>25</xdr:row>
      <xdr:rowOff>147638</xdr:rowOff>
    </xdr:from>
    <xdr:ext cx="603755" cy="1210961"/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770059" y="19702463"/>
          <a:ext cx="603755" cy="1210961"/>
        </a:xfrm>
        <a:prstGeom prst="rect">
          <a:avLst/>
        </a:prstGeom>
        <a:noFill/>
      </xdr:spPr>
    </xdr:pic>
    <xdr:clientData/>
  </xdr:oneCellAnchor>
  <xdr:twoCellAnchor>
    <xdr:from>
      <xdr:col>4</xdr:col>
      <xdr:colOff>347663</xdr:colOff>
      <xdr:row>7</xdr:row>
      <xdr:rowOff>202407</xdr:rowOff>
    </xdr:from>
    <xdr:to>
      <xdr:col>4</xdr:col>
      <xdr:colOff>1381126</xdr:colOff>
      <xdr:row>7</xdr:row>
      <xdr:rowOff>1116693</xdr:rowOff>
    </xdr:to>
    <xdr:grpSp>
      <xdr:nvGrpSpPr>
        <xdr:cNvPr id="10" name="Grupo 310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pSpPr/>
      </xdr:nvGrpSpPr>
      <xdr:grpSpPr>
        <a:xfrm>
          <a:off x="3490913" y="2250282"/>
          <a:ext cx="1033463" cy="914286"/>
          <a:chOff x="9973" y="-26125"/>
          <a:chExt cx="2309987" cy="1672045"/>
        </a:xfrm>
      </xdr:grpSpPr>
      <xdr:pic>
        <xdr:nvPicPr>
          <xdr:cNvPr id="11" name="Imagem 10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6771" y="-1"/>
            <a:ext cx="2093189" cy="1645921"/>
          </a:xfrm>
          <a:prstGeom prst="rect">
            <a:avLst/>
          </a:prstGeom>
          <a:noFill/>
        </xdr:spPr>
      </xdr:pic>
      <xdr:grpSp>
        <xdr:nvGrpSpPr>
          <xdr:cNvPr id="12" name="Grupo 300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GrpSpPr/>
        </xdr:nvGrpSpPr>
        <xdr:grpSpPr>
          <a:xfrm>
            <a:off x="9973" y="-26125"/>
            <a:ext cx="2140138" cy="1342656"/>
            <a:chOff x="-211630" y="30376"/>
            <a:chExt cx="2142372" cy="1346146"/>
          </a:xfrm>
        </xdr:grpSpPr>
        <xdr:cxnSp macro="">
          <xdr:nvCxnSpPr>
            <xdr:cNvPr id="13" name="Conector de seta reta 301">
              <a:extLst>
                <a:ext uri="{FF2B5EF4-FFF2-40B4-BE49-F238E27FC236}">
                  <a16:creationId xmlns:a16="http://schemas.microsoft.com/office/drawing/2014/main" id="{00000000-0008-0000-0400-00000D000000}"/>
                </a:ext>
              </a:extLst>
            </xdr:cNvPr>
            <xdr:cNvCxnSpPr/>
          </xdr:nvCxnSpPr>
          <xdr:spPr>
            <a:xfrm>
              <a:off x="41918" y="247258"/>
              <a:ext cx="461429" cy="248431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" name="Conector de seta reta 302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 flipV="1">
              <a:off x="461138" y="159249"/>
              <a:ext cx="1469604" cy="336441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" name="Conector de seta reta 303">
              <a:extLst>
                <a:ext uri="{FF2B5EF4-FFF2-40B4-BE49-F238E27FC236}">
                  <a16:creationId xmlns:a16="http://schemas.microsoft.com/office/drawing/2014/main" id="{00000000-0008-0000-0400-00000F000000}"/>
                </a:ext>
              </a:extLst>
            </xdr:cNvPr>
            <xdr:cNvCxnSpPr/>
          </xdr:nvCxnSpPr>
          <xdr:spPr>
            <a:xfrm flipV="1">
              <a:off x="63797" y="289803"/>
              <a:ext cx="0" cy="1086719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6" name="Caixa de Texto 2">
              <a:extLst>
                <a:ext uri="{FF2B5EF4-FFF2-40B4-BE49-F238E27FC236}">
                  <a16:creationId xmlns:a16="http://schemas.microsoft.com/office/drawing/2014/main" id="{00000000-0008-0000-0400-000010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88489" y="224736"/>
              <a:ext cx="313063" cy="460557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L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7" name="Caixa de Texto 2">
              <a:extLst>
                <a:ext uri="{FF2B5EF4-FFF2-40B4-BE49-F238E27FC236}">
                  <a16:creationId xmlns:a16="http://schemas.microsoft.com/office/drawing/2014/main" id="{00000000-0008-0000-0400-000011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-211630" y="673379"/>
              <a:ext cx="221616" cy="216535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A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8" name="Caixa de Texto 2">
              <a:extLst>
                <a:ext uri="{FF2B5EF4-FFF2-40B4-BE49-F238E27FC236}">
                  <a16:creationId xmlns:a16="http://schemas.microsoft.com/office/drawing/2014/main" id="{00000000-0008-0000-0400-000012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82651" y="30376"/>
              <a:ext cx="319686" cy="349292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P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</xdr:grpSp>
    </xdr:grpSp>
    <xdr:clientData/>
  </xdr:twoCellAnchor>
  <xdr:oneCellAnchor>
    <xdr:from>
      <xdr:col>4</xdr:col>
      <xdr:colOff>595310</xdr:colOff>
      <xdr:row>26</xdr:row>
      <xdr:rowOff>95676</xdr:rowOff>
    </xdr:from>
    <xdr:ext cx="666751" cy="1285451"/>
    <xdr:pic>
      <xdr:nvPicPr>
        <xdr:cNvPr id="19" name="Imagem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PicPr/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093" r="11756"/>
        <a:stretch/>
      </xdr:blipFill>
      <xdr:spPr bwMode="auto">
        <a:xfrm>
          <a:off x="3729035" y="21012576"/>
          <a:ext cx="666751" cy="1285451"/>
        </a:xfrm>
        <a:prstGeom prst="rect">
          <a:avLst/>
        </a:prstGeom>
        <a:noFill/>
      </xdr:spPr>
    </xdr:pic>
    <xdr:clientData/>
  </xdr:oneCellAnchor>
  <xdr:twoCellAnchor editAs="oneCell">
    <xdr:from>
      <xdr:col>3</xdr:col>
      <xdr:colOff>47625</xdr:colOff>
      <xdr:row>2</xdr:row>
      <xdr:rowOff>9525</xdr:rowOff>
    </xdr:from>
    <xdr:to>
      <xdr:col>3</xdr:col>
      <xdr:colOff>1431131</xdr:colOff>
      <xdr:row>5</xdr:row>
      <xdr:rowOff>19526</xdr:rowOff>
    </xdr:to>
    <xdr:pic>
      <xdr:nvPicPr>
        <xdr:cNvPr id="20" name="Imagem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PicPr/>
      </xdr:nvPicPr>
      <xdr:blipFill>
        <a:blip xmlns:r="http://schemas.openxmlformats.org/officeDocument/2006/relationships" r:embed="rId12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409575"/>
          <a:ext cx="1383506" cy="724376"/>
        </a:xfrm>
        <a:prstGeom prst="rect">
          <a:avLst/>
        </a:prstGeom>
      </xdr:spPr>
    </xdr:pic>
    <xdr:clientData/>
  </xdr:twoCellAnchor>
  <xdr:twoCellAnchor>
    <xdr:from>
      <xdr:col>4</xdr:col>
      <xdr:colOff>380996</xdr:colOff>
      <xdr:row>8</xdr:row>
      <xdr:rowOff>190499</xdr:rowOff>
    </xdr:from>
    <xdr:to>
      <xdr:col>4</xdr:col>
      <xdr:colOff>1414459</xdr:colOff>
      <xdr:row>8</xdr:row>
      <xdr:rowOff>1104785</xdr:rowOff>
    </xdr:to>
    <xdr:grpSp>
      <xdr:nvGrpSpPr>
        <xdr:cNvPr id="21" name="Grupo 31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GrpSpPr/>
      </xdr:nvGrpSpPr>
      <xdr:grpSpPr>
        <a:xfrm>
          <a:off x="3524246" y="3500437"/>
          <a:ext cx="1033463" cy="914286"/>
          <a:chOff x="9973" y="-26125"/>
          <a:chExt cx="2309987" cy="1672045"/>
        </a:xfrm>
      </xdr:grpSpPr>
      <xdr:pic>
        <xdr:nvPicPr>
          <xdr:cNvPr id="22" name="Imagem 21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6771" y="-1"/>
            <a:ext cx="2093189" cy="1645921"/>
          </a:xfrm>
          <a:prstGeom prst="rect">
            <a:avLst/>
          </a:prstGeom>
          <a:noFill/>
        </xdr:spPr>
      </xdr:pic>
      <xdr:grpSp>
        <xdr:nvGrpSpPr>
          <xdr:cNvPr id="23" name="Grupo 300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GrpSpPr/>
        </xdr:nvGrpSpPr>
        <xdr:grpSpPr>
          <a:xfrm>
            <a:off x="9973" y="-26125"/>
            <a:ext cx="2140138" cy="1342656"/>
            <a:chOff x="-211630" y="30376"/>
            <a:chExt cx="2142372" cy="1346146"/>
          </a:xfrm>
        </xdr:grpSpPr>
        <xdr:cxnSp macro="">
          <xdr:nvCxnSpPr>
            <xdr:cNvPr id="24" name="Conector de seta reta 301">
              <a:extLst>
                <a:ext uri="{FF2B5EF4-FFF2-40B4-BE49-F238E27FC236}">
                  <a16:creationId xmlns:a16="http://schemas.microsoft.com/office/drawing/2014/main" id="{00000000-0008-0000-0400-000018000000}"/>
                </a:ext>
              </a:extLst>
            </xdr:cNvPr>
            <xdr:cNvCxnSpPr/>
          </xdr:nvCxnSpPr>
          <xdr:spPr>
            <a:xfrm>
              <a:off x="41918" y="247258"/>
              <a:ext cx="461429" cy="248431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" name="Conector de seta reta 302">
              <a:extLst>
                <a:ext uri="{FF2B5EF4-FFF2-40B4-BE49-F238E27FC236}">
                  <a16:creationId xmlns:a16="http://schemas.microsoft.com/office/drawing/2014/main" id="{00000000-0008-0000-0400-000019000000}"/>
                </a:ext>
              </a:extLst>
            </xdr:cNvPr>
            <xdr:cNvCxnSpPr/>
          </xdr:nvCxnSpPr>
          <xdr:spPr>
            <a:xfrm flipV="1">
              <a:off x="461138" y="159249"/>
              <a:ext cx="1469604" cy="336441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6" name="Conector de seta reta 303">
              <a:extLst>
                <a:ext uri="{FF2B5EF4-FFF2-40B4-BE49-F238E27FC236}">
                  <a16:creationId xmlns:a16="http://schemas.microsoft.com/office/drawing/2014/main" id="{00000000-0008-0000-0400-00001A000000}"/>
                </a:ext>
              </a:extLst>
            </xdr:cNvPr>
            <xdr:cNvCxnSpPr/>
          </xdr:nvCxnSpPr>
          <xdr:spPr>
            <a:xfrm flipV="1">
              <a:off x="63797" y="289803"/>
              <a:ext cx="0" cy="1086719"/>
            </a:xfrm>
            <a:prstGeom prst="straightConnector1">
              <a:avLst/>
            </a:prstGeom>
            <a:ln w="6350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7" name="Caixa de Texto 2">
              <a:extLst>
                <a:ext uri="{FF2B5EF4-FFF2-40B4-BE49-F238E27FC236}">
                  <a16:creationId xmlns:a16="http://schemas.microsoft.com/office/drawing/2014/main" id="{00000000-0008-0000-0400-00001B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88489" y="224736"/>
              <a:ext cx="313063" cy="460557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L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28" name="Caixa de Texto 2">
              <a:extLst>
                <a:ext uri="{FF2B5EF4-FFF2-40B4-BE49-F238E27FC236}">
                  <a16:creationId xmlns:a16="http://schemas.microsoft.com/office/drawing/2014/main" id="{00000000-0008-0000-0400-00001C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-211630" y="673379"/>
              <a:ext cx="221616" cy="216535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A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29" name="Caixa de Texto 2">
              <a:extLst>
                <a:ext uri="{FF2B5EF4-FFF2-40B4-BE49-F238E27FC236}">
                  <a16:creationId xmlns:a16="http://schemas.microsoft.com/office/drawing/2014/main" id="{00000000-0008-0000-0400-00001D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82651" y="30376"/>
              <a:ext cx="319686" cy="349292"/>
            </a:xfrm>
            <a:prstGeom prst="rect">
              <a:avLst/>
            </a:prstGeom>
            <a:noFill/>
            <a:ln w="6350">
              <a:noFill/>
              <a:miter lim="800000"/>
              <a:headEnd/>
              <a:tailEnd/>
            </a:ln>
          </xdr:spPr>
          <xdr:txBody>
            <a:bodyPr rot="0" vert="horz" wrap="square" lIns="91440" tIns="45720" rIns="91440" bIns="45720" anchor="t" anchorCtr="0">
              <a:noAutofit/>
            </a:bodyPr>
            <a:lstStyle/>
            <a:p>
              <a:pPr>
                <a:lnSpc>
                  <a:spcPct val="150000"/>
                </a:lnSpc>
                <a:spcAft>
                  <a:spcPts val="800"/>
                </a:spcAft>
              </a:pPr>
              <a:r>
                <a:rPr lang="pt-BR" sz="800">
                  <a:effectLst/>
                  <a:latin typeface="Arial" panose="020B0604020202020204" pitchFamily="34" charset="0"/>
                  <a:ea typeface="Calibri" panose="020F0502020204030204" pitchFamily="34" charset="0"/>
                  <a:cs typeface="Times New Roman" panose="02020603050405020304" pitchFamily="18" charset="0"/>
                </a:rPr>
                <a:t>P</a:t>
              </a:r>
              <a:endParaRPr lang="pt-BR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Times New Roman" panose="02020603050405020304" pitchFamily="18" charset="0"/>
              </a:endParaRPr>
            </a:p>
          </xdr:txBody>
        </xdr:sp>
      </xdr:grpSp>
    </xdr:grpSp>
    <xdr:clientData/>
  </xdr:twoCellAnchor>
  <xdr:twoCellAnchor editAs="oneCell">
    <xdr:from>
      <xdr:col>4</xdr:col>
      <xdr:colOff>202405</xdr:colOff>
      <xdr:row>15</xdr:row>
      <xdr:rowOff>59532</xdr:rowOff>
    </xdr:from>
    <xdr:to>
      <xdr:col>4</xdr:col>
      <xdr:colOff>1470659</xdr:colOff>
      <xdr:row>16</xdr:row>
      <xdr:rowOff>3063</xdr:rowOff>
    </xdr:to>
    <xdr:pic>
      <xdr:nvPicPr>
        <xdr:cNvPr id="30" name="Imagem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PicPr/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336130" y="10032207"/>
          <a:ext cx="1268254" cy="1105581"/>
        </a:xfrm>
        <a:prstGeom prst="rect">
          <a:avLst/>
        </a:prstGeom>
      </xdr:spPr>
    </xdr:pic>
    <xdr:clientData/>
  </xdr:twoCellAnchor>
  <xdr:twoCellAnchor editAs="oneCell">
    <xdr:from>
      <xdr:col>4</xdr:col>
      <xdr:colOff>416719</xdr:colOff>
      <xdr:row>17</xdr:row>
      <xdr:rowOff>157955</xdr:rowOff>
    </xdr:from>
    <xdr:to>
      <xdr:col>4</xdr:col>
      <xdr:colOff>1238250</xdr:colOff>
      <xdr:row>17</xdr:row>
      <xdr:rowOff>932339</xdr:rowOff>
    </xdr:to>
    <xdr:pic>
      <xdr:nvPicPr>
        <xdr:cNvPr id="31" name="Imagem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PicPr/>
      </xdr:nvPicPr>
      <xdr:blipFill rotWithShape="1"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550444" y="12454730"/>
          <a:ext cx="821531" cy="774384"/>
        </a:xfrm>
        <a:prstGeom prst="rect">
          <a:avLst/>
        </a:prstGeom>
      </xdr:spPr>
    </xdr:pic>
    <xdr:clientData/>
  </xdr:twoCellAnchor>
  <xdr:twoCellAnchor editAs="oneCell">
    <xdr:from>
      <xdr:col>4</xdr:col>
      <xdr:colOff>416718</xdr:colOff>
      <xdr:row>16</xdr:row>
      <xdr:rowOff>146844</xdr:rowOff>
    </xdr:from>
    <xdr:to>
      <xdr:col>4</xdr:col>
      <xdr:colOff>1159193</xdr:colOff>
      <xdr:row>16</xdr:row>
      <xdr:rowOff>967899</xdr:rowOff>
    </xdr:to>
    <xdr:pic>
      <xdr:nvPicPr>
        <xdr:cNvPr id="32" name="Imagem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PicPr/>
      </xdr:nvPicPr>
      <xdr:blipFill rotWithShape="1"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550443" y="11281569"/>
          <a:ext cx="742475" cy="821055"/>
        </a:xfrm>
        <a:prstGeom prst="rect">
          <a:avLst/>
        </a:prstGeom>
      </xdr:spPr>
    </xdr:pic>
    <xdr:clientData/>
  </xdr:twoCellAnchor>
  <xdr:twoCellAnchor editAs="oneCell">
    <xdr:from>
      <xdr:col>4</xdr:col>
      <xdr:colOff>319088</xdr:colOff>
      <xdr:row>18</xdr:row>
      <xdr:rowOff>42863</xdr:rowOff>
    </xdr:from>
    <xdr:to>
      <xdr:col>4</xdr:col>
      <xdr:colOff>1313498</xdr:colOff>
      <xdr:row>18</xdr:row>
      <xdr:rowOff>1084898</xdr:rowOff>
    </xdr:to>
    <xdr:pic>
      <xdr:nvPicPr>
        <xdr:cNvPr id="33" name="Imagem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3452813" y="13501688"/>
          <a:ext cx="994410" cy="10420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5B285-9F4C-4EC7-AB66-67056505445A}">
  <sheetPr>
    <pageSetUpPr fitToPage="1"/>
  </sheetPr>
  <dimension ref="A2:I12"/>
  <sheetViews>
    <sheetView showGridLines="0" tabSelected="1" zoomScale="90" zoomScaleNormal="90" zoomScaleSheetLayoutView="85" zoomScalePageLayoutView="80" workbookViewId="0">
      <selection activeCell="F21" sqref="F21"/>
    </sheetView>
  </sheetViews>
  <sheetFormatPr defaultColWidth="9.140625" defaultRowHeight="12.75" x14ac:dyDescent="0.2"/>
  <cols>
    <col min="1" max="1" width="8.85546875" style="28" bestFit="1" customWidth="1"/>
    <col min="2" max="2" width="10.7109375" style="28" bestFit="1" customWidth="1"/>
    <col min="3" max="3" width="8.85546875" style="28" bestFit="1" customWidth="1"/>
    <col min="4" max="4" width="19.5703125" style="1" bestFit="1" customWidth="1"/>
    <col min="5" max="5" width="65.28515625" style="1" customWidth="1"/>
    <col min="6" max="6" width="10.85546875" style="3" bestFit="1" customWidth="1"/>
    <col min="7" max="7" width="12.42578125" style="3" bestFit="1" customWidth="1"/>
    <col min="8" max="8" width="14.28515625" style="3" bestFit="1" customWidth="1"/>
    <col min="9" max="9" width="18.5703125" style="1" customWidth="1"/>
    <col min="10" max="16384" width="9.140625" style="1"/>
  </cols>
  <sheetData>
    <row r="2" spans="1:9" ht="18.75" x14ac:dyDescent="0.2">
      <c r="A2" s="59"/>
      <c r="B2" s="59"/>
      <c r="C2" s="24"/>
      <c r="D2" s="16"/>
      <c r="E2" s="24" t="s">
        <v>125</v>
      </c>
      <c r="F2" s="16"/>
      <c r="G2" s="16"/>
      <c r="H2" s="16"/>
      <c r="I2" s="83"/>
    </row>
    <row r="3" spans="1:9" ht="18.75" x14ac:dyDescent="0.2">
      <c r="A3" s="1"/>
      <c r="B3" s="89"/>
      <c r="C3" s="89"/>
      <c r="E3" s="14" t="s">
        <v>122</v>
      </c>
      <c r="F3" s="71"/>
      <c r="G3" s="71"/>
      <c r="H3" s="71"/>
      <c r="I3" s="85"/>
    </row>
    <row r="4" spans="1:9" ht="18.75" customHeight="1" x14ac:dyDescent="0.2">
      <c r="A4" s="80"/>
      <c r="B4" s="80"/>
      <c r="C4" s="80"/>
      <c r="E4" s="11" t="s">
        <v>123</v>
      </c>
      <c r="F4" s="12"/>
      <c r="G4" s="12"/>
      <c r="H4" s="12"/>
      <c r="I4" s="86"/>
    </row>
    <row r="5" spans="1:9" ht="18.75" x14ac:dyDescent="0.2">
      <c r="A5" s="81"/>
      <c r="B5" s="81"/>
      <c r="C5" s="81"/>
      <c r="D5" s="82"/>
      <c r="E5" s="11"/>
      <c r="F5" s="12"/>
      <c r="G5" s="12"/>
      <c r="H5" s="12"/>
      <c r="I5" s="87"/>
    </row>
    <row r="6" spans="1:9" s="2" customFormat="1" ht="15.75" customHeight="1" x14ac:dyDescent="0.25">
      <c r="A6" s="51"/>
      <c r="B6" s="51" t="s">
        <v>20</v>
      </c>
      <c r="C6" s="51" t="s">
        <v>0</v>
      </c>
      <c r="D6" s="51" t="s">
        <v>96</v>
      </c>
      <c r="E6" s="51" t="s">
        <v>8</v>
      </c>
      <c r="F6" s="69" t="s">
        <v>30</v>
      </c>
      <c r="G6" s="69" t="s">
        <v>30</v>
      </c>
      <c r="H6" s="69" t="s">
        <v>118</v>
      </c>
      <c r="I6" s="84" t="s">
        <v>112</v>
      </c>
    </row>
    <row r="7" spans="1:9" s="2" customFormat="1" ht="31.5" x14ac:dyDescent="0.25">
      <c r="A7" s="60"/>
      <c r="B7" s="60" t="s">
        <v>110</v>
      </c>
      <c r="C7" s="61" t="s">
        <v>109</v>
      </c>
      <c r="D7" s="61" t="s">
        <v>100</v>
      </c>
      <c r="E7" s="61" t="s">
        <v>114</v>
      </c>
      <c r="F7" s="69" t="s">
        <v>116</v>
      </c>
      <c r="G7" s="69" t="s">
        <v>117</v>
      </c>
      <c r="H7" s="88" t="s">
        <v>98</v>
      </c>
      <c r="I7" s="79" t="s">
        <v>112</v>
      </c>
    </row>
    <row r="8" spans="1:9" ht="77.25" customHeight="1" x14ac:dyDescent="0.2">
      <c r="A8" s="63"/>
      <c r="B8" s="63">
        <v>1</v>
      </c>
      <c r="C8" s="64" t="s">
        <v>1</v>
      </c>
      <c r="D8" s="65"/>
      <c r="E8" s="66" t="s">
        <v>119</v>
      </c>
      <c r="F8" s="67">
        <v>3</v>
      </c>
      <c r="G8" s="67">
        <v>3</v>
      </c>
      <c r="H8" s="75">
        <f t="shared" ref="H8" si="0">SUM(F8:G8)</f>
        <v>6</v>
      </c>
      <c r="I8" s="68" t="s">
        <v>33</v>
      </c>
    </row>
    <row r="9" spans="1:9" ht="15.75" x14ac:dyDescent="0.2">
      <c r="A9" s="60"/>
      <c r="B9" s="60" t="s">
        <v>124</v>
      </c>
      <c r="C9" s="61" t="s">
        <v>109</v>
      </c>
      <c r="D9" s="61" t="s">
        <v>100</v>
      </c>
      <c r="E9" s="61" t="s">
        <v>115</v>
      </c>
      <c r="F9" s="62"/>
      <c r="G9" s="62"/>
      <c r="H9" s="76"/>
      <c r="I9" s="62"/>
    </row>
    <row r="10" spans="1:9" ht="76.5" customHeight="1" x14ac:dyDescent="0.2">
      <c r="A10" s="70" t="s">
        <v>113</v>
      </c>
      <c r="B10" s="70">
        <v>2</v>
      </c>
      <c r="C10" s="64" t="s">
        <v>2</v>
      </c>
      <c r="D10" s="65"/>
      <c r="E10" s="74" t="s">
        <v>120</v>
      </c>
      <c r="F10" s="73">
        <v>13</v>
      </c>
      <c r="G10" s="67">
        <v>8</v>
      </c>
      <c r="H10" s="77">
        <f>SUM(F10:G10)</f>
        <v>21</v>
      </c>
      <c r="I10" s="68" t="s">
        <v>33</v>
      </c>
    </row>
    <row r="11" spans="1:9" ht="82.5" customHeight="1" x14ac:dyDescent="0.2">
      <c r="A11" s="70"/>
      <c r="B11" s="70">
        <v>2</v>
      </c>
      <c r="C11" s="64" t="s">
        <v>3</v>
      </c>
      <c r="D11" s="65"/>
      <c r="E11" s="74" t="s">
        <v>121</v>
      </c>
      <c r="F11" s="67">
        <v>6</v>
      </c>
      <c r="G11" s="67">
        <v>6</v>
      </c>
      <c r="H11" s="75">
        <f t="shared" ref="H11" si="1">SUM(F11:G11)</f>
        <v>12</v>
      </c>
      <c r="I11" s="68" t="s">
        <v>33</v>
      </c>
    </row>
    <row r="12" spans="1:9" ht="15" customHeight="1" x14ac:dyDescent="0.2">
      <c r="A12" s="78" t="s">
        <v>111</v>
      </c>
      <c r="B12" s="72"/>
      <c r="C12" s="72"/>
      <c r="D12" s="72"/>
      <c r="E12" s="72"/>
      <c r="F12" s="72"/>
      <c r="G12" s="72"/>
      <c r="H12" s="72"/>
      <c r="I12" s="72"/>
    </row>
  </sheetData>
  <autoFilter ref="B7:I12" xr:uid="{D375B285-9F4C-4EC7-AB66-67056505445A}"/>
  <mergeCells count="1">
    <mergeCell ref="B3:C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fitToHeight="0" orientation="landscape" r:id="rId1"/>
  <headerFooter>
    <oddFooter xml:space="preserve">&amp;CEQUALIZAÇÃO DAS PROPOSTAS&amp;R&amp;D/&amp;T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2C358-B3D0-4A11-990B-ABB43119A647}">
  <sheetPr>
    <pageSetUpPr fitToPage="1"/>
  </sheetPr>
  <dimension ref="B2:V30"/>
  <sheetViews>
    <sheetView showGridLines="0" topLeftCell="C28" zoomScale="110" zoomScaleNormal="110" zoomScaleSheetLayoutView="85" zoomScalePageLayoutView="80" workbookViewId="0">
      <selection activeCell="V30" sqref="V30"/>
    </sheetView>
  </sheetViews>
  <sheetFormatPr defaultColWidth="9.140625" defaultRowHeight="12.75" x14ac:dyDescent="0.2"/>
  <cols>
    <col min="1" max="1" width="2.28515625" style="1" customWidth="1"/>
    <col min="2" max="2" width="5.85546875" style="1" bestFit="1" customWidth="1"/>
    <col min="3" max="3" width="7.42578125" style="1" customWidth="1"/>
    <col min="4" max="4" width="23.28515625" style="1" customWidth="1"/>
    <col min="5" max="5" width="34.140625" style="1" customWidth="1"/>
    <col min="6" max="6" width="7.85546875" style="3" customWidth="1"/>
    <col min="7" max="7" width="10.140625" style="1" bestFit="1" customWidth="1"/>
    <col min="8" max="8" width="15.140625" style="28" customWidth="1"/>
    <col min="9" max="9" width="11.42578125" style="28" bestFit="1" customWidth="1"/>
    <col min="10" max="10" width="10.140625" style="28" customWidth="1"/>
    <col min="11" max="11" width="13.42578125" style="28" bestFit="1" customWidth="1"/>
    <col min="12" max="12" width="13.5703125" style="28" customWidth="1"/>
    <col min="13" max="13" width="12.28515625" style="28" bestFit="1" customWidth="1"/>
    <col min="14" max="15" width="8.7109375" style="28" bestFit="1" customWidth="1"/>
    <col min="16" max="16" width="7.140625" style="28" bestFit="1" customWidth="1"/>
    <col min="17" max="17" width="8.7109375" style="28" bestFit="1" customWidth="1"/>
    <col min="18" max="18" width="10.7109375" style="28" bestFit="1" customWidth="1"/>
    <col min="19" max="19" width="10.85546875" style="28" bestFit="1" customWidth="1"/>
    <col min="20" max="20" width="8.85546875" style="28" bestFit="1" customWidth="1"/>
    <col min="21" max="21" width="8.7109375" style="28" bestFit="1" customWidth="1"/>
    <col min="22" max="22" width="12.28515625" style="28" bestFit="1" customWidth="1"/>
    <col min="23" max="16384" width="9.140625" style="1"/>
  </cols>
  <sheetData>
    <row r="2" spans="2:22" ht="18.75" x14ac:dyDescent="0.2">
      <c r="B2" s="15"/>
      <c r="C2" s="16"/>
      <c r="D2" s="16"/>
      <c r="E2" s="53" t="s">
        <v>108</v>
      </c>
      <c r="F2" s="16"/>
      <c r="G2" s="16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2:22" ht="18.75" x14ac:dyDescent="0.2">
      <c r="B3" s="89"/>
      <c r="C3" s="89"/>
      <c r="E3" s="14" t="s">
        <v>35</v>
      </c>
      <c r="F3" s="90">
        <v>44477</v>
      </c>
      <c r="G3" s="91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50"/>
      <c r="T3" s="50"/>
      <c r="U3" s="50"/>
      <c r="V3" s="50"/>
    </row>
    <row r="4" spans="2:22" ht="18.75" customHeight="1" x14ac:dyDescent="0.2">
      <c r="B4" s="4"/>
      <c r="C4" s="4"/>
      <c r="E4" s="11" t="s">
        <v>27</v>
      </c>
      <c r="F4" s="12" t="s">
        <v>32</v>
      </c>
      <c r="G4" s="13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2:22" ht="18.75" x14ac:dyDescent="0.2">
      <c r="B5" s="4"/>
      <c r="C5" s="4"/>
      <c r="E5" s="11" t="s">
        <v>28</v>
      </c>
      <c r="F5" s="12" t="s">
        <v>43</v>
      </c>
      <c r="G5" s="13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</row>
    <row r="6" spans="2:22" s="2" customFormat="1" ht="63" x14ac:dyDescent="0.25">
      <c r="B6" s="51" t="s">
        <v>20</v>
      </c>
      <c r="C6" s="51" t="s">
        <v>0</v>
      </c>
      <c r="D6" s="51" t="s">
        <v>96</v>
      </c>
      <c r="E6" s="51" t="s">
        <v>8</v>
      </c>
      <c r="F6" s="52" t="s">
        <v>29</v>
      </c>
      <c r="G6" s="52" t="s">
        <v>30</v>
      </c>
      <c r="H6" s="51" t="s">
        <v>47</v>
      </c>
      <c r="I6" s="51" t="s">
        <v>48</v>
      </c>
      <c r="J6" s="51" t="s">
        <v>49</v>
      </c>
      <c r="K6" s="51" t="s">
        <v>63</v>
      </c>
      <c r="L6" s="51" t="s">
        <v>50</v>
      </c>
      <c r="M6" s="51" t="s">
        <v>86</v>
      </c>
      <c r="N6" s="51" t="s">
        <v>75</v>
      </c>
      <c r="O6" s="51" t="s">
        <v>72</v>
      </c>
      <c r="P6" s="51" t="s">
        <v>73</v>
      </c>
      <c r="Q6" s="51" t="s">
        <v>74</v>
      </c>
      <c r="R6" s="51" t="s">
        <v>87</v>
      </c>
      <c r="S6" s="51" t="s">
        <v>88</v>
      </c>
      <c r="T6" s="51" t="s">
        <v>89</v>
      </c>
      <c r="U6" s="51" t="s">
        <v>97</v>
      </c>
      <c r="V6" s="51" t="s">
        <v>98</v>
      </c>
    </row>
    <row r="7" spans="2:22" s="2" customFormat="1" ht="15.75" x14ac:dyDescent="0.25">
      <c r="B7" s="51"/>
      <c r="C7" s="51"/>
      <c r="D7" s="51" t="s">
        <v>100</v>
      </c>
      <c r="E7" s="51" t="s">
        <v>99</v>
      </c>
      <c r="F7" s="52"/>
      <c r="G7" s="52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</row>
    <row r="8" spans="2:22" ht="108" customHeight="1" x14ac:dyDescent="0.2">
      <c r="B8" s="17" t="s">
        <v>21</v>
      </c>
      <c r="C8" s="5" t="s">
        <v>2</v>
      </c>
      <c r="D8" s="18"/>
      <c r="E8" s="23" t="s">
        <v>90</v>
      </c>
      <c r="F8" s="6">
        <v>3</v>
      </c>
      <c r="G8" s="7" t="s">
        <v>33</v>
      </c>
      <c r="H8" s="57">
        <v>1493.65</v>
      </c>
      <c r="I8" s="26">
        <v>1368.9</v>
      </c>
      <c r="J8" s="26">
        <v>1184.56</v>
      </c>
      <c r="K8" s="26" t="s">
        <v>31</v>
      </c>
      <c r="L8" s="26" t="s">
        <v>31</v>
      </c>
      <c r="M8" s="26" t="s">
        <v>31</v>
      </c>
      <c r="N8" s="26" t="s">
        <v>31</v>
      </c>
      <c r="O8" s="26" t="s">
        <v>31</v>
      </c>
      <c r="P8" s="26" t="s">
        <v>31</v>
      </c>
      <c r="Q8" s="26" t="s">
        <v>31</v>
      </c>
      <c r="R8" s="26" t="s">
        <v>31</v>
      </c>
      <c r="S8" s="26" t="s">
        <v>31</v>
      </c>
      <c r="T8" s="26" t="s">
        <v>31</v>
      </c>
      <c r="U8" s="56">
        <f>AVERAGE(H8:T8)</f>
        <v>1349.0366666666666</v>
      </c>
      <c r="V8" s="55">
        <f>U8*F8</f>
        <v>4047.1099999999997</v>
      </c>
    </row>
    <row r="9" spans="2:22" ht="106.5" customHeight="1" x14ac:dyDescent="0.2">
      <c r="B9" s="17" t="s">
        <v>21</v>
      </c>
      <c r="C9" s="5" t="s">
        <v>3</v>
      </c>
      <c r="D9" s="18"/>
      <c r="E9" s="18" t="s">
        <v>91</v>
      </c>
      <c r="F9" s="6">
        <v>5</v>
      </c>
      <c r="G9" s="7" t="s">
        <v>33</v>
      </c>
      <c r="H9" s="57">
        <v>1378.98</v>
      </c>
      <c r="I9" s="26">
        <v>1298.9000000000001</v>
      </c>
      <c r="J9" s="26">
        <v>1108.57</v>
      </c>
      <c r="K9" s="26" t="s">
        <v>31</v>
      </c>
      <c r="L9" s="26" t="s">
        <v>31</v>
      </c>
      <c r="M9" s="26" t="s">
        <v>31</v>
      </c>
      <c r="N9" s="26" t="s">
        <v>31</v>
      </c>
      <c r="O9" s="26" t="s">
        <v>31</v>
      </c>
      <c r="P9" s="26" t="s">
        <v>31</v>
      </c>
      <c r="Q9" s="26" t="s">
        <v>31</v>
      </c>
      <c r="R9" s="26" t="s">
        <v>31</v>
      </c>
      <c r="S9" s="26" t="s">
        <v>31</v>
      </c>
      <c r="T9" s="26" t="s">
        <v>31</v>
      </c>
      <c r="U9" s="56">
        <f t="shared" ref="U9:U27" si="0">AVERAGE(H9:T9)</f>
        <v>1262.1499999999999</v>
      </c>
      <c r="V9" s="55">
        <f t="shared" ref="V9:V27" si="1">U9*F9</f>
        <v>6310.7499999999991</v>
      </c>
    </row>
    <row r="10" spans="2:22" ht="102" customHeight="1" x14ac:dyDescent="0.2">
      <c r="B10" s="17" t="s">
        <v>21</v>
      </c>
      <c r="C10" s="5" t="s">
        <v>4</v>
      </c>
      <c r="D10" s="18"/>
      <c r="E10" s="18" t="s">
        <v>92</v>
      </c>
      <c r="F10" s="6">
        <v>4</v>
      </c>
      <c r="G10" s="7" t="s">
        <v>33</v>
      </c>
      <c r="H10" s="26">
        <v>1402.05</v>
      </c>
      <c r="I10" s="57">
        <v>1698.9</v>
      </c>
      <c r="J10" s="26">
        <v>1452.76</v>
      </c>
      <c r="K10" s="26" t="s">
        <v>31</v>
      </c>
      <c r="L10" s="26" t="s">
        <v>31</v>
      </c>
      <c r="M10" s="26" t="s">
        <v>31</v>
      </c>
      <c r="N10" s="26" t="s">
        <v>31</v>
      </c>
      <c r="O10" s="26" t="s">
        <v>31</v>
      </c>
      <c r="P10" s="26" t="s">
        <v>31</v>
      </c>
      <c r="Q10" s="26" t="s">
        <v>31</v>
      </c>
      <c r="R10" s="26" t="s">
        <v>31</v>
      </c>
      <c r="S10" s="26" t="s">
        <v>31</v>
      </c>
      <c r="T10" s="26" t="s">
        <v>31</v>
      </c>
      <c r="U10" s="56">
        <f t="shared" si="0"/>
        <v>1517.9033333333334</v>
      </c>
      <c r="V10" s="55">
        <f t="shared" si="1"/>
        <v>6071.6133333333337</v>
      </c>
    </row>
    <row r="11" spans="2:22" s="2" customFormat="1" ht="15.75" x14ac:dyDescent="0.25">
      <c r="B11" s="51"/>
      <c r="C11" s="51"/>
      <c r="D11" s="51" t="s">
        <v>100</v>
      </c>
      <c r="E11" s="51" t="s">
        <v>101</v>
      </c>
      <c r="F11" s="52"/>
      <c r="G11" s="52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</row>
    <row r="12" spans="2:22" ht="135" customHeight="1" x14ac:dyDescent="0.2">
      <c r="B12" s="17" t="s">
        <v>22</v>
      </c>
      <c r="C12" s="5" t="s">
        <v>5</v>
      </c>
      <c r="D12" s="18"/>
      <c r="E12" s="18" t="s">
        <v>93</v>
      </c>
      <c r="F12" s="6">
        <v>11</v>
      </c>
      <c r="G12" s="7" t="s">
        <v>33</v>
      </c>
      <c r="H12" s="26">
        <v>3030.3</v>
      </c>
      <c r="I12" s="26">
        <v>3998.9</v>
      </c>
      <c r="J12" s="26" t="s">
        <v>31</v>
      </c>
      <c r="K12" s="26" t="s">
        <v>31</v>
      </c>
      <c r="L12" s="26" t="s">
        <v>31</v>
      </c>
      <c r="M12" s="26" t="s">
        <v>31</v>
      </c>
      <c r="N12" s="26" t="s">
        <v>31</v>
      </c>
      <c r="O12" s="26" t="s">
        <v>31</v>
      </c>
      <c r="P12" s="26" t="s">
        <v>31</v>
      </c>
      <c r="Q12" s="26" t="s">
        <v>31</v>
      </c>
      <c r="R12" s="26" t="s">
        <v>31</v>
      </c>
      <c r="S12" s="26" t="s">
        <v>31</v>
      </c>
      <c r="T12" s="26" t="s">
        <v>31</v>
      </c>
      <c r="U12" s="56">
        <f t="shared" si="0"/>
        <v>3514.6000000000004</v>
      </c>
      <c r="V12" s="55">
        <f t="shared" si="1"/>
        <v>38660.600000000006</v>
      </c>
    </row>
    <row r="13" spans="2:22" s="2" customFormat="1" ht="15.75" x14ac:dyDescent="0.25">
      <c r="B13" s="51"/>
      <c r="C13" s="51"/>
      <c r="D13" s="51" t="s">
        <v>100</v>
      </c>
      <c r="E13" s="51" t="s">
        <v>102</v>
      </c>
      <c r="F13" s="52"/>
      <c r="G13" s="52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</row>
    <row r="14" spans="2:22" ht="102" customHeight="1" x14ac:dyDescent="0.2">
      <c r="B14" s="30">
        <v>3</v>
      </c>
      <c r="C14" s="5" t="s">
        <v>54</v>
      </c>
      <c r="D14" s="31"/>
      <c r="E14" s="18" t="s">
        <v>55</v>
      </c>
      <c r="F14" s="6">
        <v>7</v>
      </c>
      <c r="G14" s="32" t="s">
        <v>56</v>
      </c>
      <c r="H14" s="26">
        <v>462</v>
      </c>
      <c r="I14" s="57">
        <v>862.9</v>
      </c>
      <c r="J14" s="26" t="s">
        <v>31</v>
      </c>
      <c r="K14" s="26">
        <v>437.03</v>
      </c>
      <c r="L14" s="26" t="s">
        <v>31</v>
      </c>
      <c r="M14" s="26" t="s">
        <v>31</v>
      </c>
      <c r="N14" s="26" t="s">
        <v>31</v>
      </c>
      <c r="O14" s="26" t="s">
        <v>31</v>
      </c>
      <c r="P14" s="26" t="s">
        <v>31</v>
      </c>
      <c r="Q14" s="26" t="s">
        <v>31</v>
      </c>
      <c r="R14" s="26" t="s">
        <v>31</v>
      </c>
      <c r="S14" s="26" t="s">
        <v>31</v>
      </c>
      <c r="T14" s="26" t="s">
        <v>31</v>
      </c>
      <c r="U14" s="56">
        <f t="shared" si="0"/>
        <v>587.31000000000006</v>
      </c>
      <c r="V14" s="55">
        <f t="shared" si="1"/>
        <v>4111.17</v>
      </c>
    </row>
    <row r="15" spans="2:22" ht="76.5" customHeight="1" x14ac:dyDescent="0.2">
      <c r="B15" s="30">
        <v>3</v>
      </c>
      <c r="C15" s="5" t="s">
        <v>57</v>
      </c>
      <c r="D15" s="31"/>
      <c r="E15" s="18" t="s">
        <v>58</v>
      </c>
      <c r="F15" s="6">
        <v>12</v>
      </c>
      <c r="G15" s="32" t="s">
        <v>56</v>
      </c>
      <c r="H15" s="26">
        <v>1256.4000000000001</v>
      </c>
      <c r="I15" s="26">
        <v>1084.9000000000001</v>
      </c>
      <c r="J15" s="26" t="s">
        <v>31</v>
      </c>
      <c r="K15" s="26" t="s">
        <v>31</v>
      </c>
      <c r="L15" s="26" t="s">
        <v>31</v>
      </c>
      <c r="M15" s="26" t="s">
        <v>31</v>
      </c>
      <c r="N15" s="26" t="s">
        <v>31</v>
      </c>
      <c r="O15" s="26" t="s">
        <v>31</v>
      </c>
      <c r="P15" s="26" t="s">
        <v>31</v>
      </c>
      <c r="Q15" s="26" t="s">
        <v>31</v>
      </c>
      <c r="R15" s="26" t="s">
        <v>31</v>
      </c>
      <c r="S15" s="26" t="s">
        <v>31</v>
      </c>
      <c r="T15" s="26" t="s">
        <v>31</v>
      </c>
      <c r="U15" s="56">
        <f t="shared" si="0"/>
        <v>1170.6500000000001</v>
      </c>
      <c r="V15" s="55">
        <f t="shared" si="1"/>
        <v>14047.800000000001</v>
      </c>
    </row>
    <row r="16" spans="2:22" ht="81" customHeight="1" x14ac:dyDescent="0.2">
      <c r="B16" s="30">
        <v>3</v>
      </c>
      <c r="C16" s="5" t="s">
        <v>59</v>
      </c>
      <c r="D16" s="31"/>
      <c r="E16" s="18" t="s">
        <v>60</v>
      </c>
      <c r="F16" s="6">
        <v>4</v>
      </c>
      <c r="G16" s="32" t="s">
        <v>56</v>
      </c>
      <c r="H16" s="26">
        <v>1162.8</v>
      </c>
      <c r="I16" s="26">
        <v>1065.9000000000001</v>
      </c>
      <c r="J16" s="26" t="s">
        <v>31</v>
      </c>
      <c r="K16" s="26" t="s">
        <v>31</v>
      </c>
      <c r="L16" s="26" t="s">
        <v>31</v>
      </c>
      <c r="M16" s="26" t="s">
        <v>31</v>
      </c>
      <c r="N16" s="26" t="s">
        <v>31</v>
      </c>
      <c r="O16" s="26" t="s">
        <v>31</v>
      </c>
      <c r="P16" s="26" t="s">
        <v>31</v>
      </c>
      <c r="Q16" s="26" t="s">
        <v>31</v>
      </c>
      <c r="R16" s="26" t="s">
        <v>31</v>
      </c>
      <c r="S16" s="26" t="s">
        <v>31</v>
      </c>
      <c r="T16" s="26" t="s">
        <v>31</v>
      </c>
      <c r="U16" s="56">
        <f t="shared" si="0"/>
        <v>1114.3499999999999</v>
      </c>
      <c r="V16" s="55">
        <f t="shared" si="1"/>
        <v>4457.3999999999996</v>
      </c>
    </row>
    <row r="17" spans="2:22" ht="91.5" customHeight="1" x14ac:dyDescent="0.2">
      <c r="B17" s="30">
        <v>3</v>
      </c>
      <c r="C17" s="5" t="s">
        <v>61</v>
      </c>
      <c r="D17" s="31"/>
      <c r="E17" s="18" t="s">
        <v>62</v>
      </c>
      <c r="F17" s="6">
        <v>16</v>
      </c>
      <c r="G17" s="32" t="s">
        <v>56</v>
      </c>
      <c r="H17" s="26">
        <v>730.8</v>
      </c>
      <c r="I17" s="26">
        <v>1199.9000000000001</v>
      </c>
      <c r="J17" s="26" t="s">
        <v>31</v>
      </c>
      <c r="K17" s="26" t="s">
        <v>31</v>
      </c>
      <c r="L17" s="26" t="s">
        <v>31</v>
      </c>
      <c r="M17" s="26" t="s">
        <v>31</v>
      </c>
      <c r="N17" s="26" t="s">
        <v>31</v>
      </c>
      <c r="O17" s="26" t="s">
        <v>31</v>
      </c>
      <c r="P17" s="26" t="s">
        <v>31</v>
      </c>
      <c r="Q17" s="26" t="s">
        <v>31</v>
      </c>
      <c r="R17" s="26" t="s">
        <v>31</v>
      </c>
      <c r="S17" s="26" t="s">
        <v>31</v>
      </c>
      <c r="T17" s="26" t="s">
        <v>31</v>
      </c>
      <c r="U17" s="56">
        <f t="shared" si="0"/>
        <v>965.35</v>
      </c>
      <c r="V17" s="55">
        <f t="shared" si="1"/>
        <v>15445.6</v>
      </c>
    </row>
    <row r="18" spans="2:22" s="2" customFormat="1" ht="15.75" x14ac:dyDescent="0.25">
      <c r="B18" s="51"/>
      <c r="C18" s="51"/>
      <c r="D18" s="51" t="s">
        <v>100</v>
      </c>
      <c r="E18" s="51" t="s">
        <v>103</v>
      </c>
      <c r="F18" s="52"/>
      <c r="G18" s="52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</row>
    <row r="19" spans="2:22" ht="140.25" customHeight="1" x14ac:dyDescent="0.2">
      <c r="B19" s="19" t="s">
        <v>23</v>
      </c>
      <c r="C19" s="5" t="s">
        <v>6</v>
      </c>
      <c r="D19" s="18"/>
      <c r="E19" s="18" t="s">
        <v>44</v>
      </c>
      <c r="F19" s="6">
        <v>3</v>
      </c>
      <c r="G19" s="7" t="s">
        <v>33</v>
      </c>
      <c r="H19" s="26">
        <v>1253.2</v>
      </c>
      <c r="I19" s="26">
        <v>1798.9</v>
      </c>
      <c r="J19" s="57">
        <v>754.94</v>
      </c>
      <c r="K19" s="26" t="s">
        <v>31</v>
      </c>
      <c r="L19" s="26" t="s">
        <v>31</v>
      </c>
      <c r="M19" s="26" t="s">
        <v>31</v>
      </c>
      <c r="N19" s="26" t="s">
        <v>31</v>
      </c>
      <c r="O19" s="26" t="s">
        <v>31</v>
      </c>
      <c r="P19" s="26" t="s">
        <v>31</v>
      </c>
      <c r="Q19" s="26" t="s">
        <v>31</v>
      </c>
      <c r="R19" s="26" t="s">
        <v>31</v>
      </c>
      <c r="S19" s="26" t="s">
        <v>31</v>
      </c>
      <c r="T19" s="26" t="s">
        <v>31</v>
      </c>
      <c r="U19" s="56">
        <f t="shared" si="0"/>
        <v>1269.0133333333335</v>
      </c>
      <c r="V19" s="55">
        <f t="shared" si="1"/>
        <v>3807.0400000000009</v>
      </c>
    </row>
    <row r="20" spans="2:22" s="2" customFormat="1" ht="16.5" customHeight="1" x14ac:dyDescent="0.25">
      <c r="B20" s="51"/>
      <c r="C20" s="51"/>
      <c r="D20" s="51" t="s">
        <v>100</v>
      </c>
      <c r="E20" s="51" t="s">
        <v>104</v>
      </c>
      <c r="F20" s="52"/>
      <c r="G20" s="52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spans="2:22" ht="100.5" customHeight="1" x14ac:dyDescent="0.2">
      <c r="B21" s="20" t="s">
        <v>24</v>
      </c>
      <c r="C21" s="5" t="s">
        <v>7</v>
      </c>
      <c r="D21" s="18"/>
      <c r="E21" s="18" t="s">
        <v>39</v>
      </c>
      <c r="F21" s="6">
        <v>6</v>
      </c>
      <c r="G21" s="7" t="s">
        <v>33</v>
      </c>
      <c r="H21" s="7" t="s">
        <v>31</v>
      </c>
      <c r="I21" s="26">
        <v>1344.9</v>
      </c>
      <c r="J21" s="7" t="s">
        <v>31</v>
      </c>
      <c r="K21" s="7" t="s">
        <v>31</v>
      </c>
      <c r="L21" s="7" t="s">
        <v>31</v>
      </c>
      <c r="M21" s="7" t="s">
        <v>31</v>
      </c>
      <c r="N21" s="7" t="s">
        <v>31</v>
      </c>
      <c r="O21" s="26" t="s">
        <v>31</v>
      </c>
      <c r="P21" s="26">
        <f>598+150</f>
        <v>748</v>
      </c>
      <c r="Q21" s="26" t="s">
        <v>31</v>
      </c>
      <c r="R21" s="26" t="s">
        <v>31</v>
      </c>
      <c r="S21" s="26" t="s">
        <v>31</v>
      </c>
      <c r="T21" s="26" t="s">
        <v>31</v>
      </c>
      <c r="U21" s="56">
        <f t="shared" si="0"/>
        <v>1046.45</v>
      </c>
      <c r="V21" s="55">
        <f t="shared" si="1"/>
        <v>6278.7000000000007</v>
      </c>
    </row>
    <row r="22" spans="2:22" s="2" customFormat="1" ht="15.75" customHeight="1" x14ac:dyDescent="0.25">
      <c r="B22" s="51"/>
      <c r="C22" s="51"/>
      <c r="D22" s="51" t="s">
        <v>100</v>
      </c>
      <c r="E22" s="51" t="s">
        <v>105</v>
      </c>
      <c r="F22" s="52"/>
      <c r="G22" s="52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2:22" ht="108.75" customHeight="1" x14ac:dyDescent="0.2">
      <c r="B23" s="20" t="s">
        <v>25</v>
      </c>
      <c r="C23" s="5" t="s">
        <v>17</v>
      </c>
      <c r="D23" s="18"/>
      <c r="E23" s="21" t="s">
        <v>46</v>
      </c>
      <c r="F23" s="6">
        <v>3</v>
      </c>
      <c r="G23" s="7" t="s">
        <v>33</v>
      </c>
      <c r="H23" s="7" t="s">
        <v>31</v>
      </c>
      <c r="I23" s="7">
        <v>499.9</v>
      </c>
      <c r="J23" s="7" t="s">
        <v>31</v>
      </c>
      <c r="K23" s="7" t="s">
        <v>31</v>
      </c>
      <c r="L23" s="27">
        <f>289.95+149.95</f>
        <v>439.9</v>
      </c>
      <c r="M23" s="27" t="s">
        <v>31</v>
      </c>
      <c r="N23" s="27" t="s">
        <v>31</v>
      </c>
      <c r="O23" s="27" t="s">
        <v>31</v>
      </c>
      <c r="P23" s="27" t="s">
        <v>31</v>
      </c>
      <c r="Q23" s="27" t="s">
        <v>31</v>
      </c>
      <c r="R23" s="27" t="s">
        <v>31</v>
      </c>
      <c r="S23" s="27" t="s">
        <v>31</v>
      </c>
      <c r="T23" s="27" t="s">
        <v>31</v>
      </c>
      <c r="U23" s="56">
        <f t="shared" si="0"/>
        <v>469.9</v>
      </c>
      <c r="V23" s="55">
        <f t="shared" si="1"/>
        <v>1409.6999999999998</v>
      </c>
    </row>
    <row r="24" spans="2:22" s="2" customFormat="1" ht="15.75" customHeight="1" x14ac:dyDescent="0.25">
      <c r="B24" s="51"/>
      <c r="C24" s="51"/>
      <c r="D24" s="51" t="s">
        <v>100</v>
      </c>
      <c r="E24" s="51" t="s">
        <v>106</v>
      </c>
      <c r="F24" s="52"/>
      <c r="G24" s="52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</row>
    <row r="25" spans="2:22" ht="116.25" customHeight="1" x14ac:dyDescent="0.2">
      <c r="B25" s="19" t="s">
        <v>26</v>
      </c>
      <c r="C25" s="5" t="s">
        <v>1</v>
      </c>
      <c r="D25" s="18"/>
      <c r="E25" s="21" t="s">
        <v>40</v>
      </c>
      <c r="F25" s="6">
        <v>4</v>
      </c>
      <c r="G25" s="7" t="s">
        <v>33</v>
      </c>
      <c r="H25" s="7" t="s">
        <v>31</v>
      </c>
      <c r="I25" s="26">
        <v>3479.9</v>
      </c>
      <c r="J25" s="57">
        <v>4240.2</v>
      </c>
      <c r="K25" s="26" t="s">
        <v>31</v>
      </c>
      <c r="L25" s="26" t="s">
        <v>31</v>
      </c>
      <c r="M25" s="26" t="s">
        <v>31</v>
      </c>
      <c r="N25" s="57">
        <v>4943.07</v>
      </c>
      <c r="O25" s="57">
        <v>2302.8000000000002</v>
      </c>
      <c r="P25" s="26" t="s">
        <v>31</v>
      </c>
      <c r="Q25" s="26">
        <v>3301.15</v>
      </c>
      <c r="R25" s="26" t="s">
        <v>31</v>
      </c>
      <c r="S25" s="26" t="s">
        <v>31</v>
      </c>
      <c r="T25" s="26" t="s">
        <v>31</v>
      </c>
      <c r="U25" s="56">
        <f t="shared" si="0"/>
        <v>3653.4240000000004</v>
      </c>
      <c r="V25" s="55">
        <f t="shared" si="1"/>
        <v>14613.696000000002</v>
      </c>
    </row>
    <row r="26" spans="2:22" ht="107.25" customHeight="1" x14ac:dyDescent="0.2">
      <c r="B26" s="19" t="s">
        <v>26</v>
      </c>
      <c r="C26" s="5" t="s">
        <v>9</v>
      </c>
      <c r="D26" s="18"/>
      <c r="E26" s="21" t="s">
        <v>41</v>
      </c>
      <c r="F26" s="6">
        <v>2</v>
      </c>
      <c r="G26" s="7" t="s">
        <v>33</v>
      </c>
      <c r="H26" s="26" t="s">
        <v>31</v>
      </c>
      <c r="I26" s="26">
        <v>3479.9</v>
      </c>
      <c r="J26" s="57">
        <v>4312.63</v>
      </c>
      <c r="K26" s="26" t="s">
        <v>31</v>
      </c>
      <c r="L26" s="26" t="s">
        <v>31</v>
      </c>
      <c r="M26" s="26" t="s">
        <v>31</v>
      </c>
      <c r="N26" s="57">
        <v>5006.68</v>
      </c>
      <c r="O26" s="26" t="s">
        <v>31</v>
      </c>
      <c r="P26" s="26" t="s">
        <v>31</v>
      </c>
      <c r="Q26" s="26">
        <v>3367.16</v>
      </c>
      <c r="R26" s="26" t="s">
        <v>31</v>
      </c>
      <c r="S26" s="26" t="s">
        <v>31</v>
      </c>
      <c r="T26" s="26" t="s">
        <v>31</v>
      </c>
      <c r="U26" s="56">
        <f t="shared" si="0"/>
        <v>4041.5925000000002</v>
      </c>
      <c r="V26" s="55">
        <f t="shared" si="1"/>
        <v>8083.1850000000004</v>
      </c>
    </row>
    <row r="27" spans="2:22" ht="118.5" customHeight="1" x14ac:dyDescent="0.2">
      <c r="B27" s="19" t="s">
        <v>26</v>
      </c>
      <c r="C27" s="5" t="s">
        <v>10</v>
      </c>
      <c r="D27" s="18"/>
      <c r="E27" s="21" t="s">
        <v>42</v>
      </c>
      <c r="F27" s="6">
        <v>9</v>
      </c>
      <c r="G27" s="7" t="s">
        <v>33</v>
      </c>
      <c r="H27" s="26" t="s">
        <v>31</v>
      </c>
      <c r="I27" s="57">
        <v>6154.9</v>
      </c>
      <c r="J27" s="26">
        <v>5589.84</v>
      </c>
      <c r="K27" s="26" t="s">
        <v>31</v>
      </c>
      <c r="L27" s="26" t="s">
        <v>31</v>
      </c>
      <c r="M27" s="26" t="s">
        <v>31</v>
      </c>
      <c r="N27" s="57">
        <v>7128.58</v>
      </c>
      <c r="O27" s="26" t="s">
        <v>31</v>
      </c>
      <c r="P27" s="26" t="s">
        <v>31</v>
      </c>
      <c r="Q27" s="26">
        <v>4421.12</v>
      </c>
      <c r="R27" s="26" t="s">
        <v>31</v>
      </c>
      <c r="S27" s="26" t="s">
        <v>31</v>
      </c>
      <c r="T27" s="26" t="s">
        <v>31</v>
      </c>
      <c r="U27" s="56">
        <f t="shared" si="0"/>
        <v>5823.61</v>
      </c>
      <c r="V27" s="55">
        <f t="shared" si="1"/>
        <v>52412.49</v>
      </c>
    </row>
    <row r="28" spans="2:22" s="2" customFormat="1" ht="15.75" customHeight="1" x14ac:dyDescent="0.25">
      <c r="B28" s="51"/>
      <c r="C28" s="51"/>
      <c r="D28" s="51" t="s">
        <v>100</v>
      </c>
      <c r="E28" s="51" t="s">
        <v>107</v>
      </c>
      <c r="F28" s="52"/>
      <c r="G28" s="52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</row>
    <row r="29" spans="2:22" ht="110.25" customHeight="1" x14ac:dyDescent="0.2">
      <c r="B29" s="20" t="s">
        <v>95</v>
      </c>
      <c r="C29" s="5" t="s">
        <v>18</v>
      </c>
      <c r="D29" s="18"/>
      <c r="E29" s="18" t="s">
        <v>94</v>
      </c>
      <c r="F29" s="6">
        <v>2</v>
      </c>
      <c r="G29" s="7" t="s">
        <v>33</v>
      </c>
      <c r="H29" s="22" t="s">
        <v>31</v>
      </c>
      <c r="I29" s="57">
        <v>2499.9</v>
      </c>
      <c r="J29" s="22" t="s">
        <v>31</v>
      </c>
      <c r="K29" s="22" t="s">
        <v>31</v>
      </c>
      <c r="L29" s="22" t="s">
        <v>31</v>
      </c>
      <c r="M29" s="58">
        <v>1142.9000000000001</v>
      </c>
      <c r="N29" s="22" t="s">
        <v>31</v>
      </c>
      <c r="O29" s="22" t="s">
        <v>31</v>
      </c>
      <c r="P29" s="22" t="s">
        <v>31</v>
      </c>
      <c r="Q29" s="22" t="s">
        <v>31</v>
      </c>
      <c r="R29" s="26">
        <v>1079</v>
      </c>
      <c r="S29" s="57">
        <v>1189</v>
      </c>
      <c r="T29" s="26">
        <v>1094</v>
      </c>
      <c r="U29" s="56">
        <f>AVERAGE(H29:T29)</f>
        <v>1400.96</v>
      </c>
      <c r="V29" s="55">
        <f>U29*F29</f>
        <v>2801.92</v>
      </c>
    </row>
    <row r="30" spans="2:22" ht="27" customHeight="1" x14ac:dyDescent="0.2">
      <c r="B30" s="8"/>
      <c r="C30" s="43"/>
      <c r="D30" s="43"/>
      <c r="E30" s="43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54">
        <f>SUM(V8:V29)</f>
        <v>182558.77433333333</v>
      </c>
    </row>
  </sheetData>
  <mergeCells count="2">
    <mergeCell ref="B3:C3"/>
    <mergeCell ref="F3:G3"/>
  </mergeCells>
  <pageMargins left="0.78740157480314965" right="0.78740157480314965" top="1.1811023622047245" bottom="1.1811023622047245" header="0" footer="0"/>
  <pageSetup paperSize="9" scale="51" fitToHeight="0" orientation="landscape" r:id="rId1"/>
  <headerFooter>
    <oddFooter xml:space="preserve">&amp;CEQUALIZAÇÃO DAS PROPOSTAS&amp;R&amp;D/&amp;T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908A2-65EB-4B85-B202-F6AFF8C22E35}">
  <sheetPr>
    <pageSetUpPr fitToPage="1"/>
  </sheetPr>
  <dimension ref="B2:V29"/>
  <sheetViews>
    <sheetView showGridLines="0" topLeftCell="E1" zoomScale="80" zoomScaleNormal="80" zoomScaleSheetLayoutView="85" zoomScalePageLayoutView="80" workbookViewId="0">
      <pane ySplit="6" topLeftCell="A7" activePane="bottomLeft" state="frozen"/>
      <selection pane="bottomLeft" activeCell="M12" sqref="M12"/>
    </sheetView>
  </sheetViews>
  <sheetFormatPr defaultColWidth="9.140625" defaultRowHeight="12.75" x14ac:dyDescent="0.2"/>
  <cols>
    <col min="1" max="1" width="2.28515625" style="1" customWidth="1"/>
    <col min="2" max="2" width="5.85546875" style="1" bestFit="1" customWidth="1"/>
    <col min="3" max="3" width="6" style="1" bestFit="1" customWidth="1"/>
    <col min="4" max="4" width="32.85546875" style="1" customWidth="1"/>
    <col min="5" max="5" width="25.5703125" style="1" bestFit="1" customWidth="1"/>
    <col min="6" max="6" width="8" style="3" customWidth="1"/>
    <col min="7" max="7" width="10.5703125" style="1" customWidth="1"/>
    <col min="8" max="8" width="15.140625" style="28" customWidth="1"/>
    <col min="9" max="10" width="11.5703125" style="28" customWidth="1"/>
    <col min="11" max="11" width="11.42578125" style="28" customWidth="1"/>
    <col min="12" max="12" width="13.140625" style="28" customWidth="1"/>
    <col min="13" max="13" width="73.42578125" style="28" bestFit="1" customWidth="1"/>
    <col min="14" max="14" width="8.7109375" style="28" bestFit="1" customWidth="1"/>
    <col min="15" max="15" width="28.140625" style="28" bestFit="1" customWidth="1"/>
    <col min="16" max="16" width="12.28515625" style="28" bestFit="1" customWidth="1"/>
    <col min="17" max="17" width="9.7109375" style="28" bestFit="1" customWidth="1"/>
    <col min="18" max="18" width="10" style="28" bestFit="1" customWidth="1"/>
    <col min="19" max="19" width="8.7109375" style="28" bestFit="1" customWidth="1"/>
    <col min="20" max="20" width="9.5703125" style="28" bestFit="1" customWidth="1"/>
    <col min="21" max="21" width="12.140625" style="28" bestFit="1" customWidth="1"/>
    <col min="22" max="22" width="37.85546875" style="42" customWidth="1"/>
    <col min="23" max="16384" width="9.140625" style="1"/>
  </cols>
  <sheetData>
    <row r="2" spans="2:22" ht="18.75" x14ac:dyDescent="0.2">
      <c r="B2" s="15"/>
      <c r="C2" s="16"/>
      <c r="D2" s="16"/>
      <c r="E2" s="16" t="s">
        <v>52</v>
      </c>
      <c r="F2" s="16"/>
      <c r="G2" s="16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37"/>
    </row>
    <row r="3" spans="2:22" ht="18.75" x14ac:dyDescent="0.2">
      <c r="B3" s="89"/>
      <c r="C3" s="89"/>
      <c r="D3" s="89"/>
      <c r="E3" s="14" t="s">
        <v>35</v>
      </c>
      <c r="F3" s="90">
        <v>44462</v>
      </c>
      <c r="G3" s="91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38"/>
    </row>
    <row r="4" spans="2:22" ht="18.75" customHeight="1" x14ac:dyDescent="0.2">
      <c r="B4" s="4"/>
      <c r="C4" s="4"/>
      <c r="D4" s="4"/>
      <c r="E4" s="11" t="s">
        <v>27</v>
      </c>
      <c r="F4" s="12" t="s">
        <v>32</v>
      </c>
      <c r="G4" s="13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39"/>
    </row>
    <row r="5" spans="2:22" ht="18.75" x14ac:dyDescent="0.2">
      <c r="B5" s="4"/>
      <c r="C5" s="4"/>
      <c r="D5" s="4"/>
      <c r="E5" s="11" t="s">
        <v>28</v>
      </c>
      <c r="F5" s="12" t="s">
        <v>43</v>
      </c>
      <c r="G5" s="13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39"/>
    </row>
    <row r="6" spans="2:22" s="2" customFormat="1" ht="57" customHeight="1" x14ac:dyDescent="0.25">
      <c r="B6" s="43" t="s">
        <v>20</v>
      </c>
      <c r="C6" s="43" t="s">
        <v>0</v>
      </c>
      <c r="D6" s="43" t="s">
        <v>8</v>
      </c>
      <c r="E6" s="95" t="s">
        <v>11</v>
      </c>
      <c r="F6" s="96" t="s">
        <v>29</v>
      </c>
      <c r="G6" s="96" t="s">
        <v>30</v>
      </c>
      <c r="H6" s="95" t="s">
        <v>47</v>
      </c>
      <c r="I6" s="93" t="s">
        <v>48</v>
      </c>
      <c r="J6" s="93" t="s">
        <v>49</v>
      </c>
      <c r="K6" s="93" t="s">
        <v>63</v>
      </c>
      <c r="L6" s="93" t="s">
        <v>50</v>
      </c>
      <c r="M6" s="92" t="s">
        <v>64</v>
      </c>
      <c r="N6" s="45" t="s">
        <v>75</v>
      </c>
      <c r="O6" s="92" t="s">
        <v>76</v>
      </c>
      <c r="P6" s="45" t="s">
        <v>70</v>
      </c>
      <c r="Q6" s="45" t="s">
        <v>71</v>
      </c>
      <c r="R6" s="45" t="s">
        <v>72</v>
      </c>
      <c r="S6" s="45" t="s">
        <v>73</v>
      </c>
      <c r="T6" s="45" t="s">
        <v>74</v>
      </c>
      <c r="U6" s="45" t="s">
        <v>80</v>
      </c>
      <c r="V6" s="92" t="s">
        <v>81</v>
      </c>
    </row>
    <row r="7" spans="2:22" s="2" customFormat="1" ht="15.75" x14ac:dyDescent="0.25">
      <c r="B7" s="10"/>
      <c r="C7" s="43"/>
      <c r="D7" s="43" t="s">
        <v>12</v>
      </c>
      <c r="E7" s="95"/>
      <c r="F7" s="96"/>
      <c r="G7" s="96"/>
      <c r="H7" s="95"/>
      <c r="I7" s="94"/>
      <c r="J7" s="94"/>
      <c r="K7" s="94"/>
      <c r="L7" s="94"/>
      <c r="M7" s="92"/>
      <c r="N7" s="46"/>
      <c r="O7" s="92"/>
      <c r="P7" s="46"/>
      <c r="Q7" s="46"/>
      <c r="R7" s="46"/>
      <c r="S7" s="46"/>
      <c r="T7" s="46"/>
      <c r="U7" s="46"/>
      <c r="V7" s="92"/>
    </row>
    <row r="8" spans="2:22" ht="99.75" customHeight="1" x14ac:dyDescent="0.2">
      <c r="B8" s="17" t="s">
        <v>21</v>
      </c>
      <c r="C8" s="5" t="s">
        <v>2</v>
      </c>
      <c r="D8" s="23" t="s">
        <v>38</v>
      </c>
      <c r="E8" s="18"/>
      <c r="F8" s="6">
        <v>3</v>
      </c>
      <c r="G8" s="7" t="s">
        <v>33</v>
      </c>
      <c r="H8" s="26">
        <v>1493.65</v>
      </c>
      <c r="I8" s="26">
        <v>1368.9</v>
      </c>
      <c r="J8" s="26">
        <v>1184.56</v>
      </c>
      <c r="K8" s="26" t="s">
        <v>31</v>
      </c>
      <c r="L8" s="26" t="s">
        <v>31</v>
      </c>
      <c r="M8" s="40" t="s">
        <v>65</v>
      </c>
      <c r="N8" s="26" t="s">
        <v>31</v>
      </c>
      <c r="O8" s="40" t="s">
        <v>31</v>
      </c>
      <c r="P8" s="26" t="s">
        <v>31</v>
      </c>
      <c r="Q8" s="26" t="s">
        <v>31</v>
      </c>
      <c r="R8" s="26" t="s">
        <v>31</v>
      </c>
      <c r="S8" s="26" t="s">
        <v>31</v>
      </c>
      <c r="T8" s="26" t="s">
        <v>31</v>
      </c>
      <c r="U8" s="26" t="s">
        <v>31</v>
      </c>
      <c r="V8" s="40"/>
    </row>
    <row r="9" spans="2:22" ht="94.5" customHeight="1" x14ac:dyDescent="0.2">
      <c r="B9" s="17" t="s">
        <v>21</v>
      </c>
      <c r="C9" s="5" t="s">
        <v>3</v>
      </c>
      <c r="D9" s="18" t="s">
        <v>37</v>
      </c>
      <c r="E9" s="18"/>
      <c r="F9" s="6">
        <v>5</v>
      </c>
      <c r="G9" s="7" t="s">
        <v>33</v>
      </c>
      <c r="H9" s="26">
        <v>1378.98</v>
      </c>
      <c r="I9" s="26">
        <v>1298.9000000000001</v>
      </c>
      <c r="J9" s="26">
        <v>1108.57</v>
      </c>
      <c r="K9" s="26" t="s">
        <v>31</v>
      </c>
      <c r="L9" s="26" t="s">
        <v>31</v>
      </c>
      <c r="M9" s="40" t="s">
        <v>65</v>
      </c>
      <c r="N9" s="26" t="s">
        <v>31</v>
      </c>
      <c r="O9" s="40" t="s">
        <v>31</v>
      </c>
      <c r="P9" s="26" t="s">
        <v>31</v>
      </c>
      <c r="Q9" s="26" t="s">
        <v>31</v>
      </c>
      <c r="R9" s="26" t="s">
        <v>31</v>
      </c>
      <c r="S9" s="26" t="s">
        <v>31</v>
      </c>
      <c r="T9" s="26" t="s">
        <v>31</v>
      </c>
      <c r="U9" s="26" t="s">
        <v>31</v>
      </c>
      <c r="V9" s="40"/>
    </row>
    <row r="10" spans="2:22" ht="109.5" customHeight="1" x14ac:dyDescent="0.2">
      <c r="B10" s="17" t="s">
        <v>21</v>
      </c>
      <c r="C10" s="5" t="s">
        <v>4</v>
      </c>
      <c r="D10" s="18" t="s">
        <v>36</v>
      </c>
      <c r="E10" s="18"/>
      <c r="F10" s="6">
        <v>4</v>
      </c>
      <c r="G10" s="7" t="s">
        <v>33</v>
      </c>
      <c r="H10" s="26">
        <v>1402.05</v>
      </c>
      <c r="I10" s="26">
        <v>1698.9</v>
      </c>
      <c r="J10" s="26">
        <v>1452.76</v>
      </c>
      <c r="K10" s="26" t="s">
        <v>31</v>
      </c>
      <c r="L10" s="26" t="s">
        <v>31</v>
      </c>
      <c r="M10" s="40" t="s">
        <v>65</v>
      </c>
      <c r="N10" s="26" t="s">
        <v>31</v>
      </c>
      <c r="O10" s="40" t="s">
        <v>31</v>
      </c>
      <c r="P10" s="26" t="s">
        <v>31</v>
      </c>
      <c r="Q10" s="26" t="s">
        <v>31</v>
      </c>
      <c r="R10" s="26" t="s">
        <v>31</v>
      </c>
      <c r="S10" s="26" t="s">
        <v>31</v>
      </c>
      <c r="T10" s="26" t="s">
        <v>31</v>
      </c>
      <c r="U10" s="26" t="s">
        <v>31</v>
      </c>
      <c r="V10" s="40"/>
    </row>
    <row r="11" spans="2:22" s="2" customFormat="1" ht="15.75" x14ac:dyDescent="0.25">
      <c r="B11" s="44"/>
      <c r="C11" s="44"/>
      <c r="D11" s="44" t="s">
        <v>19</v>
      </c>
      <c r="E11" s="44" t="s">
        <v>31</v>
      </c>
      <c r="F11" s="44"/>
      <c r="G11" s="44"/>
      <c r="H11" s="44"/>
      <c r="I11" s="44"/>
      <c r="J11" s="44"/>
      <c r="K11" s="44"/>
      <c r="L11" s="44"/>
      <c r="M11" s="36"/>
      <c r="N11" s="44"/>
      <c r="O11" s="36"/>
      <c r="P11" s="44"/>
      <c r="Q11" s="44"/>
      <c r="R11" s="44"/>
      <c r="S11" s="44"/>
      <c r="T11" s="44"/>
      <c r="U11" s="44"/>
      <c r="V11" s="36"/>
    </row>
    <row r="12" spans="2:22" ht="121.5" customHeight="1" x14ac:dyDescent="0.2">
      <c r="B12" s="17" t="s">
        <v>22</v>
      </c>
      <c r="C12" s="5" t="s">
        <v>5</v>
      </c>
      <c r="D12" s="18" t="s">
        <v>45</v>
      </c>
      <c r="E12" s="18"/>
      <c r="F12" s="6">
        <v>11</v>
      </c>
      <c r="G12" s="7" t="s">
        <v>33</v>
      </c>
      <c r="H12" s="26">
        <v>3030.3</v>
      </c>
      <c r="I12" s="26">
        <v>3998.9</v>
      </c>
      <c r="J12" s="26">
        <v>1877.6</v>
      </c>
      <c r="K12" s="26" t="s">
        <v>31</v>
      </c>
      <c r="L12" s="26" t="s">
        <v>31</v>
      </c>
      <c r="M12" s="40" t="s">
        <v>65</v>
      </c>
      <c r="N12" s="26" t="s">
        <v>31</v>
      </c>
      <c r="O12" s="40" t="s">
        <v>31</v>
      </c>
      <c r="P12" s="26" t="s">
        <v>31</v>
      </c>
      <c r="Q12" s="26" t="s">
        <v>31</v>
      </c>
      <c r="R12" s="26" t="s">
        <v>31</v>
      </c>
      <c r="S12" s="26" t="s">
        <v>31</v>
      </c>
      <c r="T12" s="26" t="s">
        <v>31</v>
      </c>
      <c r="U12" s="26" t="s">
        <v>31</v>
      </c>
      <c r="V12" s="40"/>
    </row>
    <row r="13" spans="2:22" s="2" customFormat="1" ht="15.75" x14ac:dyDescent="0.25">
      <c r="B13" s="8"/>
      <c r="C13" s="43"/>
      <c r="D13" s="43" t="s">
        <v>13</v>
      </c>
      <c r="E13" s="43"/>
      <c r="F13" s="44"/>
      <c r="G13" s="44"/>
      <c r="H13" s="44"/>
      <c r="I13" s="44"/>
      <c r="J13" s="44"/>
      <c r="K13" s="44"/>
      <c r="L13" s="44"/>
      <c r="M13" s="36"/>
      <c r="N13" s="44"/>
      <c r="O13" s="36"/>
      <c r="P13" s="44"/>
      <c r="Q13" s="44"/>
      <c r="R13" s="44"/>
      <c r="S13" s="44"/>
      <c r="T13" s="44"/>
      <c r="U13" s="44"/>
      <c r="V13" s="36"/>
    </row>
    <row r="14" spans="2:22" ht="152.25" customHeight="1" x14ac:dyDescent="0.2">
      <c r="B14" s="19" t="s">
        <v>23</v>
      </c>
      <c r="C14" s="5" t="s">
        <v>6</v>
      </c>
      <c r="D14" s="18" t="s">
        <v>44</v>
      </c>
      <c r="E14" s="18"/>
      <c r="F14" s="6">
        <v>3</v>
      </c>
      <c r="G14" s="7" t="s">
        <v>33</v>
      </c>
      <c r="H14" s="26">
        <v>1253.2</v>
      </c>
      <c r="I14" s="26">
        <v>1798.9</v>
      </c>
      <c r="J14" s="26">
        <v>754.94</v>
      </c>
      <c r="K14" s="26" t="s">
        <v>31</v>
      </c>
      <c r="L14" s="26" t="s">
        <v>31</v>
      </c>
      <c r="M14" s="40" t="s">
        <v>65</v>
      </c>
      <c r="N14" s="26" t="s">
        <v>31</v>
      </c>
      <c r="O14" s="40" t="s">
        <v>31</v>
      </c>
      <c r="P14" s="26" t="s">
        <v>31</v>
      </c>
      <c r="Q14" s="26" t="s">
        <v>31</v>
      </c>
      <c r="R14" s="26" t="s">
        <v>31</v>
      </c>
      <c r="S14" s="26" t="s">
        <v>31</v>
      </c>
      <c r="T14" s="26" t="s">
        <v>31</v>
      </c>
      <c r="U14" s="26" t="s">
        <v>31</v>
      </c>
      <c r="V14" s="40"/>
    </row>
    <row r="15" spans="2:22" ht="15.75" x14ac:dyDescent="0.2">
      <c r="B15" s="9"/>
      <c r="C15" s="43"/>
      <c r="D15" s="43" t="s">
        <v>53</v>
      </c>
      <c r="E15" s="43"/>
      <c r="F15" s="44"/>
      <c r="G15" s="44"/>
      <c r="H15" s="44"/>
      <c r="I15" s="44"/>
      <c r="J15" s="44"/>
      <c r="K15" s="44"/>
      <c r="L15" s="44"/>
      <c r="M15" s="36"/>
      <c r="N15" s="44"/>
      <c r="O15" s="36"/>
      <c r="P15" s="44"/>
      <c r="Q15" s="44"/>
      <c r="R15" s="44"/>
      <c r="S15" s="44"/>
      <c r="T15" s="44"/>
      <c r="U15" s="44"/>
      <c r="V15" s="36"/>
    </row>
    <row r="16" spans="2:22" ht="91.5" customHeight="1" x14ac:dyDescent="0.2">
      <c r="B16" s="30">
        <v>3</v>
      </c>
      <c r="C16" s="5" t="s">
        <v>54</v>
      </c>
      <c r="D16" s="31" t="s">
        <v>55</v>
      </c>
      <c r="E16" s="31"/>
      <c r="F16" s="6">
        <v>7</v>
      </c>
      <c r="G16" s="32" t="s">
        <v>56</v>
      </c>
      <c r="H16" s="26">
        <v>462</v>
      </c>
      <c r="I16" s="26">
        <v>862.9</v>
      </c>
      <c r="J16" s="26" t="s">
        <v>31</v>
      </c>
      <c r="K16" s="26">
        <v>437.03</v>
      </c>
      <c r="L16" s="26" t="s">
        <v>31</v>
      </c>
      <c r="M16" s="41" t="s">
        <v>66</v>
      </c>
      <c r="N16" s="26" t="s">
        <v>31</v>
      </c>
      <c r="O16" s="41" t="s">
        <v>31</v>
      </c>
      <c r="P16" s="26" t="s">
        <v>31</v>
      </c>
      <c r="Q16" s="26" t="s">
        <v>31</v>
      </c>
      <c r="R16" s="26" t="s">
        <v>31</v>
      </c>
      <c r="S16" s="26" t="s">
        <v>31</v>
      </c>
      <c r="T16" s="26" t="s">
        <v>31</v>
      </c>
      <c r="U16" s="26" t="s">
        <v>31</v>
      </c>
      <c r="V16" s="41"/>
    </row>
    <row r="17" spans="2:22" ht="91.5" customHeight="1" x14ac:dyDescent="0.2">
      <c r="B17" s="30">
        <v>3</v>
      </c>
      <c r="C17" s="5" t="s">
        <v>57</v>
      </c>
      <c r="D17" s="31" t="s">
        <v>58</v>
      </c>
      <c r="E17" s="31"/>
      <c r="F17" s="6">
        <v>12</v>
      </c>
      <c r="G17" s="32" t="s">
        <v>56</v>
      </c>
      <c r="H17" s="26">
        <v>1256.4000000000001</v>
      </c>
      <c r="I17" s="26">
        <v>1084.9000000000001</v>
      </c>
      <c r="J17" s="26" t="s">
        <v>31</v>
      </c>
      <c r="K17" s="26">
        <v>475.23</v>
      </c>
      <c r="L17" s="26" t="s">
        <v>31</v>
      </c>
      <c r="M17" s="41" t="s">
        <v>66</v>
      </c>
      <c r="N17" s="26" t="s">
        <v>31</v>
      </c>
      <c r="O17" s="41" t="s">
        <v>31</v>
      </c>
      <c r="P17" s="26" t="s">
        <v>31</v>
      </c>
      <c r="Q17" s="26" t="s">
        <v>31</v>
      </c>
      <c r="R17" s="26" t="s">
        <v>31</v>
      </c>
      <c r="S17" s="26" t="s">
        <v>31</v>
      </c>
      <c r="T17" s="26" t="s">
        <v>31</v>
      </c>
      <c r="U17" s="26" t="s">
        <v>31</v>
      </c>
      <c r="V17" s="41"/>
    </row>
    <row r="18" spans="2:22" ht="91.5" customHeight="1" x14ac:dyDescent="0.2">
      <c r="B18" s="30">
        <v>3</v>
      </c>
      <c r="C18" s="5" t="s">
        <v>59</v>
      </c>
      <c r="D18" s="31" t="s">
        <v>60</v>
      </c>
      <c r="E18" s="31"/>
      <c r="F18" s="6">
        <v>4</v>
      </c>
      <c r="G18" s="32" t="s">
        <v>56</v>
      </c>
      <c r="H18" s="26">
        <v>1162.8</v>
      </c>
      <c r="I18" s="26">
        <v>1065.9000000000001</v>
      </c>
      <c r="J18" s="26" t="s">
        <v>31</v>
      </c>
      <c r="K18" s="26">
        <v>435.5</v>
      </c>
      <c r="L18" s="26" t="s">
        <v>31</v>
      </c>
      <c r="M18" s="41" t="s">
        <v>66</v>
      </c>
      <c r="N18" s="26" t="s">
        <v>31</v>
      </c>
      <c r="O18" s="41" t="s">
        <v>31</v>
      </c>
      <c r="P18" s="26" t="s">
        <v>31</v>
      </c>
      <c r="Q18" s="26" t="s">
        <v>31</v>
      </c>
      <c r="R18" s="26" t="s">
        <v>31</v>
      </c>
      <c r="S18" s="26" t="s">
        <v>31</v>
      </c>
      <c r="T18" s="26" t="s">
        <v>31</v>
      </c>
      <c r="U18" s="26" t="s">
        <v>31</v>
      </c>
      <c r="V18" s="41"/>
    </row>
    <row r="19" spans="2:22" ht="91.5" customHeight="1" x14ac:dyDescent="0.2">
      <c r="B19" s="30">
        <v>3</v>
      </c>
      <c r="C19" s="5" t="s">
        <v>61</v>
      </c>
      <c r="D19" s="31" t="s">
        <v>62</v>
      </c>
      <c r="E19" s="31"/>
      <c r="F19" s="6">
        <v>16</v>
      </c>
      <c r="G19" s="32" t="s">
        <v>56</v>
      </c>
      <c r="H19" s="26">
        <v>730.8</v>
      </c>
      <c r="I19" s="26">
        <v>1199.9000000000001</v>
      </c>
      <c r="J19" s="26" t="s">
        <v>31</v>
      </c>
      <c r="K19" s="26">
        <v>478.28</v>
      </c>
      <c r="L19" s="26" t="s">
        <v>31</v>
      </c>
      <c r="M19" s="41" t="s">
        <v>66</v>
      </c>
      <c r="N19" s="26" t="s">
        <v>31</v>
      </c>
      <c r="O19" s="41" t="s">
        <v>31</v>
      </c>
      <c r="P19" s="26" t="s">
        <v>31</v>
      </c>
      <c r="Q19" s="26" t="s">
        <v>31</v>
      </c>
      <c r="R19" s="26" t="s">
        <v>31</v>
      </c>
      <c r="S19" s="26" t="s">
        <v>31</v>
      </c>
      <c r="T19" s="26" t="s">
        <v>31</v>
      </c>
      <c r="U19" s="26" t="s">
        <v>31</v>
      </c>
      <c r="V19" s="47"/>
    </row>
    <row r="20" spans="2:22" s="2" customFormat="1" ht="15.75" x14ac:dyDescent="0.25">
      <c r="B20" s="9"/>
      <c r="C20" s="43"/>
      <c r="D20" s="43" t="s">
        <v>14</v>
      </c>
      <c r="E20" s="43"/>
      <c r="F20" s="44"/>
      <c r="G20" s="44"/>
      <c r="H20" s="44"/>
      <c r="I20" s="44"/>
      <c r="J20" s="44"/>
      <c r="K20" s="44"/>
      <c r="L20" s="44"/>
      <c r="M20" s="36"/>
      <c r="N20" s="44"/>
      <c r="O20" s="36"/>
      <c r="P20" s="44"/>
      <c r="Q20" s="44"/>
      <c r="R20" s="44"/>
      <c r="S20" s="44"/>
      <c r="T20" s="44"/>
      <c r="U20" s="44"/>
      <c r="V20" s="48"/>
    </row>
    <row r="21" spans="2:22" ht="116.25" customHeight="1" x14ac:dyDescent="0.2">
      <c r="B21" s="20" t="s">
        <v>24</v>
      </c>
      <c r="C21" s="5" t="s">
        <v>7</v>
      </c>
      <c r="D21" s="18" t="s">
        <v>39</v>
      </c>
      <c r="E21" s="18"/>
      <c r="F21" s="6">
        <v>6</v>
      </c>
      <c r="G21" s="7" t="s">
        <v>33</v>
      </c>
      <c r="H21" s="7">
        <v>433.36</v>
      </c>
      <c r="I21" s="26">
        <v>1344.9</v>
      </c>
      <c r="J21" s="7" t="s">
        <v>31</v>
      </c>
      <c r="K21" s="7" t="s">
        <v>31</v>
      </c>
      <c r="L21" s="7" t="s">
        <v>31</v>
      </c>
      <c r="M21" s="40" t="s">
        <v>68</v>
      </c>
      <c r="N21" s="7">
        <v>1718.11</v>
      </c>
      <c r="O21" s="40" t="s">
        <v>78</v>
      </c>
      <c r="P21" s="26" t="s">
        <v>31</v>
      </c>
      <c r="Q21" s="26" t="s">
        <v>31</v>
      </c>
      <c r="R21" s="26">
        <v>1052.4000000000001</v>
      </c>
      <c r="S21" s="26">
        <f>598+150</f>
        <v>748</v>
      </c>
      <c r="T21" s="26">
        <v>618</v>
      </c>
      <c r="U21" s="26" t="s">
        <v>31</v>
      </c>
      <c r="V21" s="49" t="s">
        <v>85</v>
      </c>
    </row>
    <row r="22" spans="2:22" s="2" customFormat="1" ht="15.75" x14ac:dyDescent="0.25">
      <c r="B22" s="9"/>
      <c r="C22" s="43"/>
      <c r="D22" s="43" t="s">
        <v>15</v>
      </c>
      <c r="E22" s="43"/>
      <c r="F22" s="44"/>
      <c r="G22" s="44"/>
      <c r="H22" s="44"/>
      <c r="I22" s="44"/>
      <c r="J22" s="44"/>
      <c r="K22" s="44"/>
      <c r="L22" s="44"/>
      <c r="M22" s="36"/>
      <c r="N22" s="44"/>
      <c r="O22" s="36"/>
      <c r="P22" s="44"/>
      <c r="Q22" s="44"/>
      <c r="R22" s="44"/>
      <c r="S22" s="44"/>
      <c r="T22" s="44"/>
      <c r="U22" s="44"/>
      <c r="V22" s="48"/>
    </row>
    <row r="23" spans="2:22" ht="108.75" customHeight="1" x14ac:dyDescent="0.2">
      <c r="B23" s="20" t="s">
        <v>25</v>
      </c>
      <c r="C23" s="5" t="s">
        <v>17</v>
      </c>
      <c r="D23" s="21" t="s">
        <v>46</v>
      </c>
      <c r="E23" s="18"/>
      <c r="F23" s="6">
        <v>3</v>
      </c>
      <c r="G23" s="7" t="s">
        <v>33</v>
      </c>
      <c r="H23" s="7" t="s">
        <v>31</v>
      </c>
      <c r="I23" s="7">
        <v>499.9</v>
      </c>
      <c r="J23" s="7" t="s">
        <v>31</v>
      </c>
      <c r="K23" s="7" t="s">
        <v>31</v>
      </c>
      <c r="L23" s="27" t="s">
        <v>51</v>
      </c>
      <c r="M23" s="40" t="s">
        <v>65</v>
      </c>
      <c r="N23" s="27" t="s">
        <v>31</v>
      </c>
      <c r="O23" s="40" t="s">
        <v>31</v>
      </c>
      <c r="P23" s="26" t="s">
        <v>31</v>
      </c>
      <c r="Q23" s="26" t="s">
        <v>31</v>
      </c>
      <c r="R23" s="27" t="s">
        <v>31</v>
      </c>
      <c r="S23" s="27" t="s">
        <v>31</v>
      </c>
      <c r="T23" s="27" t="s">
        <v>31</v>
      </c>
      <c r="U23" s="27" t="s">
        <v>31</v>
      </c>
      <c r="V23" s="49"/>
    </row>
    <row r="24" spans="2:22" s="2" customFormat="1" ht="15.75" x14ac:dyDescent="0.25">
      <c r="B24" s="8"/>
      <c r="C24" s="43"/>
      <c r="D24" s="43" t="s">
        <v>16</v>
      </c>
      <c r="E24" s="43"/>
      <c r="F24" s="44"/>
      <c r="G24" s="44"/>
      <c r="H24" s="44"/>
      <c r="I24" s="44"/>
      <c r="J24" s="44"/>
      <c r="K24" s="44"/>
      <c r="L24" s="44"/>
      <c r="M24" s="36"/>
      <c r="N24" s="44"/>
      <c r="O24" s="36"/>
      <c r="P24" s="44"/>
      <c r="Q24" s="44"/>
      <c r="R24" s="44"/>
      <c r="S24" s="44"/>
      <c r="T24" s="44"/>
      <c r="U24" s="44"/>
      <c r="V24" s="48"/>
    </row>
    <row r="25" spans="2:22" ht="116.25" customHeight="1" x14ac:dyDescent="0.2">
      <c r="B25" s="19" t="s">
        <v>26</v>
      </c>
      <c r="C25" s="5" t="s">
        <v>1</v>
      </c>
      <c r="D25" s="21" t="s">
        <v>40</v>
      </c>
      <c r="E25" s="18"/>
      <c r="F25" s="6">
        <v>4</v>
      </c>
      <c r="G25" s="7" t="s">
        <v>33</v>
      </c>
      <c r="H25" s="7" t="s">
        <v>31</v>
      </c>
      <c r="I25" s="26">
        <v>3479.9</v>
      </c>
      <c r="J25" s="26">
        <v>4240.2</v>
      </c>
      <c r="K25" s="26" t="s">
        <v>31</v>
      </c>
      <c r="L25" s="26" t="s">
        <v>31</v>
      </c>
      <c r="M25" s="40" t="s">
        <v>65</v>
      </c>
      <c r="N25" s="26">
        <v>4943.07</v>
      </c>
      <c r="O25" s="40" t="s">
        <v>77</v>
      </c>
      <c r="P25" s="26" t="s">
        <v>31</v>
      </c>
      <c r="Q25" s="26" t="s">
        <v>31</v>
      </c>
      <c r="R25" s="26">
        <v>2302.8000000000002</v>
      </c>
      <c r="S25" s="26" t="s">
        <v>31</v>
      </c>
      <c r="T25" s="26">
        <v>3301.15</v>
      </c>
      <c r="U25" s="26" t="s">
        <v>31</v>
      </c>
      <c r="V25" s="49" t="s">
        <v>82</v>
      </c>
    </row>
    <row r="26" spans="2:22" ht="107.25" customHeight="1" x14ac:dyDescent="0.2">
      <c r="B26" s="19" t="s">
        <v>26</v>
      </c>
      <c r="C26" s="5" t="s">
        <v>9</v>
      </c>
      <c r="D26" s="21" t="s">
        <v>41</v>
      </c>
      <c r="E26" s="18"/>
      <c r="F26" s="6">
        <v>2</v>
      </c>
      <c r="G26" s="7" t="s">
        <v>33</v>
      </c>
      <c r="H26" s="26">
        <v>2932.98</v>
      </c>
      <c r="I26" s="26">
        <v>3479.9</v>
      </c>
      <c r="J26" s="26">
        <v>4312.63</v>
      </c>
      <c r="K26" s="26" t="s">
        <v>31</v>
      </c>
      <c r="L26" s="26" t="s">
        <v>31</v>
      </c>
      <c r="M26" s="40" t="s">
        <v>69</v>
      </c>
      <c r="N26" s="26">
        <v>5006.68</v>
      </c>
      <c r="O26" s="40" t="s">
        <v>77</v>
      </c>
      <c r="P26" s="26" t="s">
        <v>31</v>
      </c>
      <c r="Q26" s="26" t="s">
        <v>31</v>
      </c>
      <c r="R26" s="26" t="s">
        <v>31</v>
      </c>
      <c r="S26" s="26" t="s">
        <v>31</v>
      </c>
      <c r="T26" s="26">
        <v>3367.16</v>
      </c>
      <c r="U26" s="26" t="s">
        <v>31</v>
      </c>
      <c r="V26" s="49" t="s">
        <v>83</v>
      </c>
    </row>
    <row r="27" spans="2:22" ht="118.5" customHeight="1" x14ac:dyDescent="0.2">
      <c r="B27" s="19" t="s">
        <v>26</v>
      </c>
      <c r="C27" s="5" t="s">
        <v>10</v>
      </c>
      <c r="D27" s="21" t="s">
        <v>42</v>
      </c>
      <c r="E27" s="18"/>
      <c r="F27" s="6">
        <v>9</v>
      </c>
      <c r="G27" s="7" t="s">
        <v>33</v>
      </c>
      <c r="H27" s="26">
        <v>4286.07</v>
      </c>
      <c r="I27" s="26">
        <v>6154.9</v>
      </c>
      <c r="J27" s="26">
        <v>5589.84</v>
      </c>
      <c r="K27" s="26" t="s">
        <v>31</v>
      </c>
      <c r="L27" s="26" t="s">
        <v>31</v>
      </c>
      <c r="M27" s="40" t="s">
        <v>69</v>
      </c>
      <c r="N27" s="26">
        <v>7128.58</v>
      </c>
      <c r="O27" s="40" t="s">
        <v>77</v>
      </c>
      <c r="P27" s="26" t="s">
        <v>31</v>
      </c>
      <c r="Q27" s="26" t="s">
        <v>31</v>
      </c>
      <c r="R27" s="26">
        <v>3216</v>
      </c>
      <c r="S27" s="26" t="s">
        <v>31</v>
      </c>
      <c r="T27" s="26">
        <v>4421.12</v>
      </c>
      <c r="U27" s="26" t="s">
        <v>31</v>
      </c>
      <c r="V27" s="49" t="s">
        <v>84</v>
      </c>
    </row>
    <row r="28" spans="2:22" ht="103.5" customHeight="1" x14ac:dyDescent="0.2">
      <c r="B28" s="19" t="s">
        <v>26</v>
      </c>
      <c r="C28" s="5" t="s">
        <v>18</v>
      </c>
      <c r="D28" s="18" t="s">
        <v>34</v>
      </c>
      <c r="E28" s="18"/>
      <c r="F28" s="6">
        <v>2</v>
      </c>
      <c r="G28" s="7" t="s">
        <v>33</v>
      </c>
      <c r="H28" s="22">
        <v>2502.6799999999998</v>
      </c>
      <c r="I28" s="26">
        <v>2499.9</v>
      </c>
      <c r="J28" s="22" t="s">
        <v>31</v>
      </c>
      <c r="K28" s="22" t="s">
        <v>31</v>
      </c>
      <c r="L28" s="22" t="s">
        <v>31</v>
      </c>
      <c r="M28" s="40" t="s">
        <v>67</v>
      </c>
      <c r="N28" s="22" t="s">
        <v>31</v>
      </c>
      <c r="O28" s="40" t="s">
        <v>79</v>
      </c>
      <c r="P28" s="26">
        <v>1370</v>
      </c>
      <c r="Q28" s="26">
        <v>893.55</v>
      </c>
      <c r="R28" s="26" t="s">
        <v>31</v>
      </c>
      <c r="S28" s="26">
        <f>1275+150</f>
        <v>1425</v>
      </c>
      <c r="T28" s="26" t="s">
        <v>31</v>
      </c>
      <c r="U28" s="26">
        <v>1105</v>
      </c>
      <c r="V28" s="49"/>
    </row>
    <row r="29" spans="2:22" ht="27" customHeight="1" x14ac:dyDescent="0.2">
      <c r="B29" s="33"/>
      <c r="C29" s="34"/>
      <c r="D29" s="34"/>
      <c r="E29" s="34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</row>
  </sheetData>
  <mergeCells count="13">
    <mergeCell ref="H6:H7"/>
    <mergeCell ref="B3:D3"/>
    <mergeCell ref="F3:G3"/>
    <mergeCell ref="E6:E7"/>
    <mergeCell ref="F6:F7"/>
    <mergeCell ref="G6:G7"/>
    <mergeCell ref="V6:V7"/>
    <mergeCell ref="I6:I7"/>
    <mergeCell ref="J6:J7"/>
    <mergeCell ref="K6:K7"/>
    <mergeCell ref="L6:L7"/>
    <mergeCell ref="M6:M7"/>
    <mergeCell ref="O6:O7"/>
  </mergeCells>
  <pageMargins left="0.98425196850393704" right="0.98425196850393704" top="1.1811023622047245" bottom="0.78740157480314965" header="0" footer="0"/>
  <pageSetup paperSize="9" fitToHeight="0" orientation="portrait" r:id="rId1"/>
  <headerFooter>
    <oddFooter xml:space="preserve">&amp;CEQUALIZAÇÃO DAS PROPOSTAS&amp;R&amp;D/&amp;T 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22B7CF5C2C6F4895BB76BED815ED28" ma:contentTypeVersion="11" ma:contentTypeDescription="Crie um novo documento." ma:contentTypeScope="" ma:versionID="f3533d6643033b7af12c6e9497be0726">
  <xsd:schema xmlns:xsd="http://www.w3.org/2001/XMLSchema" xmlns:xs="http://www.w3.org/2001/XMLSchema" xmlns:p="http://schemas.microsoft.com/office/2006/metadata/properties" xmlns:ns3="505da0ab-294e-41ab-9aa1-c57412f7eab5" xmlns:ns4="3a649e5b-5a02-4acd-9d3a-e42ded14eb43" targetNamespace="http://schemas.microsoft.com/office/2006/metadata/properties" ma:root="true" ma:fieldsID="54e8a8a8153abc933d7dcf653e1bf672" ns3:_="" ns4:_="">
    <xsd:import namespace="505da0ab-294e-41ab-9aa1-c57412f7eab5"/>
    <xsd:import namespace="3a649e5b-5a02-4acd-9d3a-e42ded14eb4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da0ab-294e-41ab-9aa1-c57412f7ea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649e5b-5a02-4acd-9d3a-e42ded14eb4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498438-DDC1-4818-8750-3E2FFF72039F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505da0ab-294e-41ab-9aa1-c57412f7eab5"/>
    <ds:schemaRef ds:uri="http://schemas.microsoft.com/office/infopath/2007/PartnerControls"/>
    <ds:schemaRef ds:uri="http://purl.org/dc/dcmitype/"/>
    <ds:schemaRef ds:uri="3a649e5b-5a02-4acd-9d3a-e42ded14eb43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A765C58-9D96-41E7-B58C-951F4B80A7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0FE3E7-9709-465D-B85D-7485623D76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5da0ab-294e-41ab-9aa1-c57412f7eab5"/>
    <ds:schemaRef ds:uri="3a649e5b-5a02-4acd-9d3a-e42ded14eb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QUANTITATIVOS</vt:lpstr>
      <vt:lpstr>QUANTIT (3)</vt:lpstr>
      <vt:lpstr>QUANTIT (2)</vt:lpstr>
      <vt:lpstr>'QUANTIT (2)'!Area_de_impressao</vt:lpstr>
      <vt:lpstr>'QUANTIT (3)'!Area_de_impressao</vt:lpstr>
      <vt:lpstr>QUANTITATIVOS!Area_de_impressao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Guiomar Maria Ferreira Santos</dc:creator>
  <cp:lastModifiedBy>Camila Barbosa de Souza</cp:lastModifiedBy>
  <cp:lastPrinted>2023-11-03T11:48:17Z</cp:lastPrinted>
  <dcterms:created xsi:type="dcterms:W3CDTF">2017-12-28T10:35:14Z</dcterms:created>
  <dcterms:modified xsi:type="dcterms:W3CDTF">2024-01-25T17:10:13Z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0x0101005B22B7CF5C2C6F4895BB76BED815ED28</vt:lpwstr>
  </property>
</Properties>
</file>